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461" windowWidth="6150" windowHeight="7290" activeTab="1"/>
  </bookViews>
  <sheets>
    <sheet name="RECTORADO" sheetId="1" r:id="rId1"/>
    <sheet name="CENTROS" sheetId="2" r:id="rId2"/>
  </sheets>
  <definedNames>
    <definedName name="_xlnm.Print_Titles" localSheetId="1">'CENTROS'!$1:$1</definedName>
    <definedName name="_xlnm.Print_Titles" localSheetId="0">'RECTORADO'!$1:$1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<sst xmlns="http://schemas.openxmlformats.org/spreadsheetml/2006/main" count="1044" uniqueCount="210">
  <si>
    <t>CENTRO/CAMPUS</t>
  </si>
  <si>
    <t>UNIDAD</t>
  </si>
  <si>
    <t>DENOMINACION</t>
  </si>
  <si>
    <t>ADSC.</t>
  </si>
  <si>
    <t>GRU</t>
  </si>
  <si>
    <t>NIV</t>
  </si>
  <si>
    <t>FP</t>
  </si>
  <si>
    <t>NUM</t>
  </si>
  <si>
    <t>DACTUAL</t>
  </si>
  <si>
    <t>OBSERVACIONES</t>
  </si>
  <si>
    <t>Rectorado</t>
  </si>
  <si>
    <t>Gabinete Rector</t>
  </si>
  <si>
    <t>F/L/AE</t>
  </si>
  <si>
    <t>A</t>
  </si>
  <si>
    <t>Coordinador de gestión</t>
  </si>
  <si>
    <t>F</t>
  </si>
  <si>
    <t>A/B</t>
  </si>
  <si>
    <t>C</t>
  </si>
  <si>
    <t>Técnico de Comunicaciones</t>
  </si>
  <si>
    <t>L</t>
  </si>
  <si>
    <t>Técnico Gabinete de Prensa</t>
  </si>
  <si>
    <t>Jefe de gestión</t>
  </si>
  <si>
    <t>Secretaria/o Rector</t>
  </si>
  <si>
    <t>LD</t>
  </si>
  <si>
    <t>Gestor-a/Auxiliar base</t>
  </si>
  <si>
    <t>C/D</t>
  </si>
  <si>
    <t>Conductor</t>
  </si>
  <si>
    <t>D</t>
  </si>
  <si>
    <t>Secretaria E. Rectoral</t>
  </si>
  <si>
    <t>Registro general</t>
  </si>
  <si>
    <t xml:space="preserve">Asesor Técnico </t>
  </si>
  <si>
    <t>Jefe de Servicio</t>
  </si>
  <si>
    <t>F/AE</t>
  </si>
  <si>
    <t>Gestor/a</t>
  </si>
  <si>
    <t>Gabinete Jurídico</t>
  </si>
  <si>
    <t>Consejo Social</t>
  </si>
  <si>
    <t>Secretario/a</t>
  </si>
  <si>
    <t>Gerencia</t>
  </si>
  <si>
    <t>Técnico Gabinete Estudios y Planificación</t>
  </si>
  <si>
    <t>Secretaria/o</t>
  </si>
  <si>
    <t>Investigacion</t>
  </si>
  <si>
    <t>Jefe de gestion</t>
  </si>
  <si>
    <t>V. Extensión Univers.</t>
  </si>
  <si>
    <t>Titulado S. Actividades Culturales</t>
  </si>
  <si>
    <t>Titulado G.M. Actividades Culturales</t>
  </si>
  <si>
    <t>Técnico Espta. Actividades Culturales</t>
  </si>
  <si>
    <t>Servicio de Deportes</t>
  </si>
  <si>
    <t>Director Servicio Deportes</t>
  </si>
  <si>
    <t>Titulado G.M. Deportes</t>
  </si>
  <si>
    <t>Técnico Espta. Deportes/Act.Culturales</t>
  </si>
  <si>
    <t>Técnico Aux. Instalaciones Deportivas</t>
  </si>
  <si>
    <t xml:space="preserve">Jefe de gestión </t>
  </si>
  <si>
    <t>Servicio de Publicaciones</t>
  </si>
  <si>
    <t>V. de Relaciones I.</t>
  </si>
  <si>
    <t>Titulado G.M. Relaciones Internac.</t>
  </si>
  <si>
    <t>Director de Personal</t>
  </si>
  <si>
    <t>Coordinador de Planificación de Personal</t>
  </si>
  <si>
    <t>Coordinador de Gestión de Personal</t>
  </si>
  <si>
    <t>Coordinador de Procesos Economicos</t>
  </si>
  <si>
    <t>Coordinador de Relaciones laborales</t>
  </si>
  <si>
    <t>Jefe Unidad de Formación PAS</t>
  </si>
  <si>
    <t>B/C</t>
  </si>
  <si>
    <t>Adjunto al Jefe Servicio</t>
  </si>
  <si>
    <t>Su dotación se mantendrá provisionalment</t>
  </si>
  <si>
    <t>Conserjería</t>
  </si>
  <si>
    <t>Coordinador de Servicios</t>
  </si>
  <si>
    <t>E</t>
  </si>
  <si>
    <t>Director de Atencion al Alumnado</t>
  </si>
  <si>
    <t>Coordinador de gestión de centros</t>
  </si>
  <si>
    <t>Coordinador de gestion centralizada</t>
  </si>
  <si>
    <t>Area de Economía</t>
  </si>
  <si>
    <t>Director de Economía</t>
  </si>
  <si>
    <t>S. De Asuntos Económicos</t>
  </si>
  <si>
    <t>Jefe de Servicio de Asuntos Económicos</t>
  </si>
  <si>
    <t>Coordinador de  Contabilidad y Tesorería</t>
  </si>
  <si>
    <t>Jefe de Unidad de Costes</t>
  </si>
  <si>
    <t>S. de G. Economica y Contrat..</t>
  </si>
  <si>
    <t>Jefe de Servicio de G. Económica y Contrat.</t>
  </si>
  <si>
    <t>Coordinador de Gestión Económica</t>
  </si>
  <si>
    <t>Coordinador de Contrataciones</t>
  </si>
  <si>
    <t>Jefe Unidad de apoyo a Contrataciones</t>
  </si>
  <si>
    <t>Cajero Habilitado suplente</t>
  </si>
  <si>
    <t>Jefe de Caja Habilitada</t>
  </si>
  <si>
    <t>Area de Infraestructuras</t>
  </si>
  <si>
    <t>Director de Area de Infraestructuras</t>
  </si>
  <si>
    <t>Jefe de Servicio de Obras y Proyectos</t>
  </si>
  <si>
    <t>Coordinador de Obras y Proyectos</t>
  </si>
  <si>
    <t>Jefe Seguridad</t>
  </si>
  <si>
    <t>Jefe de Gestión</t>
  </si>
  <si>
    <t>Colegio Mayor</t>
  </si>
  <si>
    <t>Administración</t>
  </si>
  <si>
    <t>Administrador/a</t>
  </si>
  <si>
    <t>CITI</t>
  </si>
  <si>
    <t>Informática</t>
  </si>
  <si>
    <t>Director de Informática</t>
  </si>
  <si>
    <t>Gestor base</t>
  </si>
  <si>
    <t>B</t>
  </si>
  <si>
    <t>Titulado Superior Estadístico</t>
  </si>
  <si>
    <t>Técnico Especialista Medios Audiovisuales</t>
  </si>
  <si>
    <t>Técnico Especialista en Autoedición</t>
  </si>
  <si>
    <t>Coord. de Equipamiento y Sistemas</t>
  </si>
  <si>
    <t>Coord. de Operación, Microinf. y Usuarios</t>
  </si>
  <si>
    <t>Tecnico de Telefonía</t>
  </si>
  <si>
    <t>TOTAL INFORMATICA</t>
  </si>
  <si>
    <t>Bibliotecas</t>
  </si>
  <si>
    <t>Director</t>
  </si>
  <si>
    <t>Servicio Central de Bibliotecas</t>
  </si>
  <si>
    <t>Subdirector</t>
  </si>
  <si>
    <t>Coord. Información y Referencia</t>
  </si>
  <si>
    <t>Coord. Normalizacion y P. técnico</t>
  </si>
  <si>
    <t>Tec. de Gestión de Recursos de Información</t>
  </si>
  <si>
    <t>Coordinador de Gestion Administrativa</t>
  </si>
  <si>
    <t>Técnico Especialista</t>
  </si>
  <si>
    <t>Jefe de Gestion</t>
  </si>
  <si>
    <t>Gestor/Auxiliar base</t>
  </si>
  <si>
    <t>Archivo Central</t>
  </si>
  <si>
    <t>Coordinador Archivo de la UCA</t>
  </si>
  <si>
    <t>Jefe de Biblioteca</t>
  </si>
  <si>
    <t>Ciencias de la Salud</t>
  </si>
  <si>
    <t>Tecnicos de Biblioteca</t>
  </si>
  <si>
    <t>Subalterno de Bibliotecas</t>
  </si>
  <si>
    <t>Ciencias Sociales</t>
  </si>
  <si>
    <t>Técnico Auxiliar</t>
  </si>
  <si>
    <t>Humanidades</t>
  </si>
  <si>
    <t>Técnicio Auxiliar</t>
  </si>
  <si>
    <t>Total Campus de Cadiz</t>
  </si>
  <si>
    <t>Campus de Puerto Real</t>
  </si>
  <si>
    <t>Incluye sala de F.CC.Educación</t>
  </si>
  <si>
    <t>Total Campus de P.Real</t>
  </si>
  <si>
    <t>Campus de Jerez</t>
  </si>
  <si>
    <t>Incluye sala  de E.U. Empresariales</t>
  </si>
  <si>
    <t>Total Campus de Jerez</t>
  </si>
  <si>
    <t>Campus de Algeciras</t>
  </si>
  <si>
    <t>Total Campus de Algeciras</t>
  </si>
  <si>
    <t>TOTAL BIBLIOTECAS</t>
  </si>
  <si>
    <t>Administración de Campus</t>
  </si>
  <si>
    <t>Coordinador de Administración</t>
  </si>
  <si>
    <t>Coordinador de Secretaría</t>
  </si>
  <si>
    <t>Decanato/Dirección</t>
  </si>
  <si>
    <t>Secretaria/o Decano/Dirección</t>
  </si>
  <si>
    <t>Departamentos</t>
  </si>
  <si>
    <t>Decanato</t>
  </si>
  <si>
    <t>Secretaria/o Decano</t>
  </si>
  <si>
    <t>Técnico de Servicios</t>
  </si>
  <si>
    <t>JEREZ CAMPUS ACTUAL</t>
  </si>
  <si>
    <t>Facultad de Derecho</t>
  </si>
  <si>
    <t>Administrador</t>
  </si>
  <si>
    <t>Secretaría/Admón.</t>
  </si>
  <si>
    <t>Técnico  de Servicios</t>
  </si>
  <si>
    <t>E.U. Empresariales de Jerez</t>
  </si>
  <si>
    <t>Secretaría/Admon.</t>
  </si>
  <si>
    <t>Instituto de Criminología</t>
  </si>
  <si>
    <t>JEREZ CAMPUS NUEVO</t>
  </si>
  <si>
    <t>Secretaria/o de Decanato/Dirección</t>
  </si>
  <si>
    <t>Facultad de Medicina</t>
  </si>
  <si>
    <t>Secretaría/Administración</t>
  </si>
  <si>
    <t>Facultad de Filosofia y Letras</t>
  </si>
  <si>
    <t>Facultad de Empresariales</t>
  </si>
  <si>
    <t>Escuela Superior de Ingeniería</t>
  </si>
  <si>
    <t>Escuela de CC de la Salud</t>
  </si>
  <si>
    <t>Secretaría</t>
  </si>
  <si>
    <t>Dirección</t>
  </si>
  <si>
    <t>Escuela de Relaciones Laborales</t>
  </si>
  <si>
    <t>16/14</t>
  </si>
  <si>
    <t>Auditor/a</t>
  </si>
  <si>
    <t>Transitoriamente podrá haber 8 dotaciones</t>
  </si>
  <si>
    <t>Coordinador de Presupuestos</t>
  </si>
  <si>
    <t>Jefe del Sº de Aplicaciones Informáticas</t>
  </si>
  <si>
    <t>Jefe del Sº de Equipamiento y Operaciones</t>
  </si>
  <si>
    <t>Jefe del Sº de Infraestructura de Comunicaciones</t>
  </si>
  <si>
    <t>Área de Personal</t>
  </si>
  <si>
    <t>Área de Atencion al Alumnado</t>
  </si>
  <si>
    <t>Facultativo Sº Médico Unidad Básica Salud</t>
  </si>
  <si>
    <t>ATS/DUE Unidad Básica Salud</t>
  </si>
  <si>
    <t>Archivero</t>
  </si>
  <si>
    <t>Técnico Auxiliar Administración</t>
  </si>
  <si>
    <t>Adjunto al Jefe de Servicio</t>
  </si>
  <si>
    <t xml:space="preserve">C </t>
  </si>
  <si>
    <t>Ciencia y Tecnología</t>
  </si>
  <si>
    <t>Secretaría General</t>
  </si>
  <si>
    <t>Jefe de Unidad de Tercer Ciclo</t>
  </si>
  <si>
    <t>Jefe de Unidad Práct.Empresa y O.Empleo</t>
  </si>
  <si>
    <t>Coordinador de Aplicaciones Informáticas</t>
  </si>
  <si>
    <t>Técnico Superior de Informática</t>
  </si>
  <si>
    <t>Técnico Medio de Informática</t>
  </si>
  <si>
    <t>Técnico Especialista de Informática</t>
  </si>
  <si>
    <t>Coordinador de Gestión y Seguridad de la Red</t>
  </si>
  <si>
    <t>Jefe de Servicio de Mantenimiento</t>
  </si>
  <si>
    <t>Jefe de Servicio de Personal</t>
  </si>
  <si>
    <t xml:space="preserve">Técnico Medio </t>
  </si>
  <si>
    <t>Coordinador de Servicios Generales</t>
  </si>
  <si>
    <t xml:space="preserve">Téc.Gestión Recursos Inf. </t>
  </si>
  <si>
    <t xml:space="preserve">Téc.Gestión Recursos Información </t>
  </si>
  <si>
    <t>Téc.Gestión Recursos Información</t>
  </si>
  <si>
    <t>Incluye al actual J.Admón. de la EU.CC.Salud</t>
  </si>
  <si>
    <t>Incluye al actual J.Admón. De la EU.Relac.Laborales</t>
  </si>
  <si>
    <t>Técnico Medio de Informática Cádiz</t>
  </si>
  <si>
    <t>Técnico Medio de Informática Pto.Real</t>
  </si>
  <si>
    <t>Técnico Medio de Informática Algeciras</t>
  </si>
  <si>
    <t>Técnico Especialista de Informática Cádiz</t>
  </si>
  <si>
    <t>Técnico Especialista de Informática Pto.Real</t>
  </si>
  <si>
    <t>Técnico Especialista de Informática Jerez</t>
  </si>
  <si>
    <t>Técnico Especialista de Informática Algeciras</t>
  </si>
  <si>
    <t>Unidad para la Calidad</t>
  </si>
  <si>
    <t>Auditoría y Control Interno</t>
  </si>
  <si>
    <t>Director de Auditoría y Control Interno</t>
  </si>
  <si>
    <t>Jefe de Servicio de Atención al Alumnado</t>
  </si>
  <si>
    <t>TOTAL UNIVERSIDAD DE CADIZ</t>
  </si>
  <si>
    <t>Director del Gabinete del Rector</t>
  </si>
  <si>
    <t>Director del Gabinete Jurídico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</si>
</sst>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1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11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0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/>
    </xf>
    <xf numFmtId="0" fontId="12" fillId="3" borderId="4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0" fillId="3" borderId="0" xfId="0" applyNumberFormat="1" applyFont="1" applyFill="1" applyAlignment="1">
      <alignment horizontal="left"/>
    </xf>
    <xf numFmtId="0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0" fillId="3" borderId="0" xfId="0" applyFont="1" applyFill="1" applyAlignment="1">
      <alignment horizontal="left"/>
    </xf>
    <xf numFmtId="0" fontId="1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/>
    </xf>
    <xf numFmtId="1" fontId="4" fillId="3" borderId="0" xfId="0" applyNumberFormat="1" applyFont="1" applyFill="1" applyAlignment="1">
      <alignment horizontal="right"/>
    </xf>
    <xf numFmtId="0" fontId="13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3" borderId="0" xfId="0" applyFont="1" applyFill="1" applyAlignment="1">
      <alignment/>
    </xf>
    <xf numFmtId="1" fontId="4" fillId="3" borderId="0" xfId="0" applyNumberFormat="1" applyFont="1" applyFill="1" applyAlignment="1">
      <alignment/>
    </xf>
    <xf numFmtId="0" fontId="4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10" fillId="3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14" fillId="3" borderId="1" xfId="0" applyNumberFormat="1" applyFont="1" applyFill="1" applyAlignment="1">
      <alignment horizontal="center"/>
    </xf>
    <xf numFmtId="0" fontId="0" fillId="3" borderId="2" xfId="0" applyFill="1" applyBorder="1" applyAlignment="1">
      <alignment/>
    </xf>
    <xf numFmtId="0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4" fillId="3" borderId="0" xfId="0" applyNumberFormat="1" applyFont="1" applyFill="1" applyAlignment="1">
      <alignment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Alignment="1">
      <alignment horizontal="center"/>
    </xf>
    <xf numFmtId="0" fontId="1" fillId="0" borderId="1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3" fontId="17" fillId="0" borderId="0" xfId="0" applyNumberFormat="1" applyFont="1" applyAlignment="1">
      <alignment/>
    </xf>
    <xf numFmtId="0" fontId="17" fillId="3" borderId="0" xfId="0" applyFont="1" applyFill="1" applyAlignment="1">
      <alignment horizontal="left"/>
    </xf>
    <xf numFmtId="0" fontId="16" fillId="3" borderId="0" xfId="0" applyFont="1" applyFill="1" applyAlignment="1">
      <alignment horizontal="right"/>
    </xf>
    <xf numFmtId="0" fontId="16" fillId="0" borderId="0" xfId="0" applyFont="1" applyAlignment="1">
      <alignment/>
    </xf>
    <xf numFmtId="0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3" borderId="0" xfId="0" applyNumberFormat="1" applyFont="1" applyFill="1" applyAlignment="1">
      <alignment horizontal="center"/>
    </xf>
    <xf numFmtId="0" fontId="16" fillId="3" borderId="0" xfId="0" applyNumberFormat="1" applyFont="1" applyFill="1" applyAlignment="1">
      <alignment horizontal="right"/>
    </xf>
    <xf numFmtId="0" fontId="16" fillId="3" borderId="0" xfId="0" applyNumberFormat="1" applyFont="1" applyFill="1" applyAlignment="1">
      <alignment horizontal="center"/>
    </xf>
    <xf numFmtId="1" fontId="16" fillId="3" borderId="0" xfId="0" applyNumberFormat="1" applyFont="1" applyFill="1" applyAlignment="1">
      <alignment horizontal="right"/>
    </xf>
    <xf numFmtId="0" fontId="17" fillId="0" borderId="0" xfId="0" applyFont="1" applyAlignment="1" quotePrefix="1">
      <alignment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8" fillId="0" borderId="0" xfId="0" applyNumberFormat="1" applyFont="1" applyAlignment="1">
      <alignment/>
    </xf>
    <xf numFmtId="0" fontId="18" fillId="3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3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</cellXfs>
  <cellStyles count="3">
    <cellStyle name="Normal" xfId="0"/>
    <cellStyle name="Hipervínculo" xfId="15"/>
    <cellStyle name="Hipervínculo visitado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7"/>
  <sheetViews>
    <sheetView showOutlineSymbols="0" zoomScale="87" zoomScaleNormal="87" workbookViewId="0" topLeftCell="C1">
      <selection activeCell="J228" sqref="J228"/>
    </sheetView>
  </sheetViews>
  <sheetFormatPr defaultColWidth="11.5546875" defaultRowHeight="15"/>
  <cols>
    <col min="1" max="1" width="24.77734375" style="0" customWidth="1"/>
    <col min="2" max="2" width="31.6640625" style="0" customWidth="1"/>
    <col min="3" max="3" width="38.5546875" style="0" customWidth="1"/>
    <col min="4" max="4" width="6.5546875" style="10" customWidth="1"/>
    <col min="5" max="5" width="5.6640625" style="0" customWidth="1"/>
    <col min="6" max="7" width="5.4453125" style="0" customWidth="1"/>
    <col min="8" max="8" width="7.77734375" style="52" customWidth="1"/>
    <col min="9" max="9" width="5.21484375" style="14" hidden="1" customWidth="1"/>
    <col min="10" max="12" width="4.88671875" style="14" customWidth="1"/>
    <col min="13" max="13" width="5.5546875" style="52" customWidth="1"/>
    <col min="14" max="14" width="24.99609375" style="31" customWidth="1"/>
    <col min="15" max="16384" width="9.6640625" style="0" customWidth="1"/>
  </cols>
  <sheetData>
    <row r="1" spans="1:14" ht="17.25" thickBot="1" thickTop="1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65" t="s">
        <v>8</v>
      </c>
      <c r="I1" s="88">
        <v>2000</v>
      </c>
      <c r="J1" s="88">
        <v>2001</v>
      </c>
      <c r="K1" s="88">
        <v>2002</v>
      </c>
      <c r="L1" s="88">
        <v>2003</v>
      </c>
      <c r="M1" s="81" t="s">
        <v>7</v>
      </c>
      <c r="N1" s="38" t="s">
        <v>9</v>
      </c>
    </row>
    <row r="2" spans="1:14" ht="16.5" thickTop="1">
      <c r="A2" s="39"/>
      <c r="B2" s="39"/>
      <c r="C2" s="39"/>
      <c r="D2" s="39"/>
      <c r="E2" s="39"/>
      <c r="F2" s="39"/>
      <c r="G2" s="39"/>
      <c r="H2" s="66"/>
      <c r="I2" s="13"/>
      <c r="J2" s="13"/>
      <c r="K2" s="13"/>
      <c r="M2" s="66"/>
      <c r="N2" s="40"/>
    </row>
    <row r="3" spans="1:13" ht="15.75">
      <c r="A3" s="2" t="s">
        <v>10</v>
      </c>
      <c r="B3" s="11" t="s">
        <v>11</v>
      </c>
      <c r="C3" t="s">
        <v>208</v>
      </c>
      <c r="D3" s="10" t="s">
        <v>12</v>
      </c>
      <c r="E3" s="4" t="s">
        <v>13</v>
      </c>
      <c r="F3" s="4">
        <v>28</v>
      </c>
      <c r="G3" s="9"/>
      <c r="H3" s="54">
        <v>0</v>
      </c>
      <c r="I3" s="14">
        <v>1</v>
      </c>
      <c r="J3" s="14">
        <v>1</v>
      </c>
      <c r="K3" s="14">
        <v>1</v>
      </c>
      <c r="L3" s="14">
        <v>1</v>
      </c>
      <c r="M3" s="54">
        <v>1</v>
      </c>
    </row>
    <row r="4" spans="1:13" ht="15.75">
      <c r="A4" s="2"/>
      <c r="B4" s="6"/>
      <c r="C4" t="s">
        <v>14</v>
      </c>
      <c r="D4" s="10" t="s">
        <v>15</v>
      </c>
      <c r="E4" s="4" t="s">
        <v>16</v>
      </c>
      <c r="F4" s="4">
        <v>24</v>
      </c>
      <c r="G4" s="9" t="s">
        <v>17</v>
      </c>
      <c r="H4" s="54">
        <v>0</v>
      </c>
      <c r="I4" s="14">
        <v>0</v>
      </c>
      <c r="J4" s="14">
        <v>0</v>
      </c>
      <c r="K4" s="14">
        <v>1</v>
      </c>
      <c r="L4" s="14">
        <v>1</v>
      </c>
      <c r="M4" s="54">
        <v>1</v>
      </c>
    </row>
    <row r="5" spans="1:13" ht="15.75">
      <c r="A5" s="2"/>
      <c r="B5" s="6"/>
      <c r="C5" t="s">
        <v>18</v>
      </c>
      <c r="D5" s="10" t="s">
        <v>19</v>
      </c>
      <c r="E5" s="9">
        <v>1</v>
      </c>
      <c r="F5" s="4"/>
      <c r="G5" s="4"/>
      <c r="H5" s="67">
        <v>0</v>
      </c>
      <c r="M5" s="67">
        <v>1</v>
      </c>
    </row>
    <row r="6" spans="1:13" ht="15.75">
      <c r="A6" s="2"/>
      <c r="B6" s="6"/>
      <c r="C6" t="s">
        <v>20</v>
      </c>
      <c r="D6" s="10" t="s">
        <v>19</v>
      </c>
      <c r="E6" s="9">
        <v>2</v>
      </c>
      <c r="F6" s="4"/>
      <c r="G6" s="4"/>
      <c r="H6" s="67">
        <v>1</v>
      </c>
      <c r="M6" s="67">
        <v>1</v>
      </c>
    </row>
    <row r="7" spans="1:13" ht="15.75">
      <c r="A7" s="2"/>
      <c r="B7" s="6"/>
      <c r="C7" t="s">
        <v>21</v>
      </c>
      <c r="D7" s="10" t="s">
        <v>15</v>
      </c>
      <c r="E7" s="9" t="s">
        <v>17</v>
      </c>
      <c r="F7" s="4">
        <v>20</v>
      </c>
      <c r="G7" s="9" t="s">
        <v>17</v>
      </c>
      <c r="H7" s="54">
        <v>0</v>
      </c>
      <c r="I7" s="14">
        <v>1</v>
      </c>
      <c r="J7" s="128">
        <v>0</v>
      </c>
      <c r="K7" s="14">
        <v>1</v>
      </c>
      <c r="L7" s="14">
        <v>1</v>
      </c>
      <c r="M7" s="54">
        <v>1</v>
      </c>
    </row>
    <row r="8" spans="1:13" ht="15.75">
      <c r="A8" s="2"/>
      <c r="B8" s="6"/>
      <c r="C8" t="s">
        <v>22</v>
      </c>
      <c r="D8" s="10" t="s">
        <v>15</v>
      </c>
      <c r="E8" s="9" t="s">
        <v>17</v>
      </c>
      <c r="F8" s="4">
        <v>22</v>
      </c>
      <c r="G8" s="9" t="s">
        <v>23</v>
      </c>
      <c r="H8" s="54">
        <v>1</v>
      </c>
      <c r="I8" s="14">
        <v>1</v>
      </c>
      <c r="J8" s="14">
        <v>1</v>
      </c>
      <c r="K8" s="14">
        <v>1</v>
      </c>
      <c r="L8" s="14">
        <v>1</v>
      </c>
      <c r="M8" s="54">
        <v>1</v>
      </c>
    </row>
    <row r="9" spans="1:13" ht="15.75">
      <c r="A9" s="2"/>
      <c r="B9" s="6"/>
      <c r="C9" t="s">
        <v>24</v>
      </c>
      <c r="D9" s="10" t="s">
        <v>15</v>
      </c>
      <c r="E9" s="9" t="s">
        <v>25</v>
      </c>
      <c r="F9" s="9" t="s">
        <v>163</v>
      </c>
      <c r="G9" s="9" t="s">
        <v>17</v>
      </c>
      <c r="H9" s="54">
        <v>3</v>
      </c>
      <c r="I9" s="14">
        <v>3</v>
      </c>
      <c r="J9" s="128">
        <v>4</v>
      </c>
      <c r="K9" s="14">
        <v>2</v>
      </c>
      <c r="L9" s="14">
        <v>2</v>
      </c>
      <c r="M9" s="54">
        <v>2</v>
      </c>
    </row>
    <row r="10" spans="1:13" ht="15.75">
      <c r="A10" s="2"/>
      <c r="B10" s="6"/>
      <c r="C10" t="s">
        <v>26</v>
      </c>
      <c r="D10" s="10" t="s">
        <v>15</v>
      </c>
      <c r="E10" s="4" t="s">
        <v>27</v>
      </c>
      <c r="F10" s="4">
        <v>16</v>
      </c>
      <c r="G10" s="9" t="s">
        <v>17</v>
      </c>
      <c r="H10" s="54">
        <v>1</v>
      </c>
      <c r="I10" s="14">
        <v>1</v>
      </c>
      <c r="J10" s="14">
        <v>1</v>
      </c>
      <c r="K10" s="14">
        <v>1</v>
      </c>
      <c r="L10" s="14">
        <v>1</v>
      </c>
      <c r="M10" s="54">
        <v>1</v>
      </c>
    </row>
    <row r="11" spans="1:13" ht="15.75">
      <c r="A11" s="2"/>
      <c r="B11" s="6"/>
      <c r="E11" s="4"/>
      <c r="F11" s="4"/>
      <c r="G11" s="9"/>
      <c r="H11" s="68">
        <f aca="true" t="shared" si="0" ref="H11:M11">+SUM(H3:H10)-H5-H6</f>
        <v>5</v>
      </c>
      <c r="I11" s="12">
        <f t="shared" si="0"/>
        <v>7</v>
      </c>
      <c r="J11" s="12">
        <f t="shared" si="0"/>
        <v>7</v>
      </c>
      <c r="K11" s="12">
        <f t="shared" si="0"/>
        <v>7</v>
      </c>
      <c r="L11" s="12">
        <f t="shared" si="0"/>
        <v>7</v>
      </c>
      <c r="M11" s="68">
        <f t="shared" si="0"/>
        <v>7</v>
      </c>
    </row>
    <row r="12" spans="1:13" ht="15.75">
      <c r="A12" s="2"/>
      <c r="B12" s="6"/>
      <c r="E12" s="4"/>
      <c r="F12" s="4"/>
      <c r="G12" s="9"/>
      <c r="H12" s="54"/>
      <c r="M12" s="54"/>
    </row>
    <row r="13" spans="1:13" ht="15.75">
      <c r="A13" s="2"/>
      <c r="B13" s="6"/>
      <c r="E13" s="4"/>
      <c r="F13" s="4"/>
      <c r="G13" s="9"/>
      <c r="H13" s="54"/>
      <c r="M13" s="54"/>
    </row>
    <row r="14" spans="1:14" ht="15.75">
      <c r="A14" s="2"/>
      <c r="B14" s="6"/>
      <c r="C14" t="s">
        <v>28</v>
      </c>
      <c r="D14" s="10" t="s">
        <v>15</v>
      </c>
      <c r="E14" s="9" t="s">
        <v>17</v>
      </c>
      <c r="F14" s="4">
        <v>20</v>
      </c>
      <c r="G14" s="9" t="s">
        <v>23</v>
      </c>
      <c r="H14" s="129">
        <v>8</v>
      </c>
      <c r="I14" s="14">
        <v>6</v>
      </c>
      <c r="J14" s="14">
        <v>7</v>
      </c>
      <c r="K14" s="14">
        <v>7</v>
      </c>
      <c r="L14" s="14">
        <v>7</v>
      </c>
      <c r="M14" s="54">
        <v>7</v>
      </c>
      <c r="N14" s="32"/>
    </row>
    <row r="15" spans="1:14" ht="15.75">
      <c r="A15" s="2"/>
      <c r="B15" s="6"/>
      <c r="E15" s="4"/>
      <c r="F15" s="4"/>
      <c r="G15" s="9"/>
      <c r="H15" s="54"/>
      <c r="M15" s="54"/>
      <c r="N15" s="32"/>
    </row>
    <row r="16" spans="1:14" ht="15.75">
      <c r="A16" s="2" t="s">
        <v>179</v>
      </c>
      <c r="B16" s="3" t="s">
        <v>34</v>
      </c>
      <c r="C16" s="8" t="s">
        <v>209</v>
      </c>
      <c r="D16" s="9" t="s">
        <v>15</v>
      </c>
      <c r="E16" s="4" t="s">
        <v>13</v>
      </c>
      <c r="F16" s="4">
        <v>28</v>
      </c>
      <c r="G16" s="9" t="s">
        <v>17</v>
      </c>
      <c r="H16" s="53">
        <v>1</v>
      </c>
      <c r="I16" s="14">
        <v>1</v>
      </c>
      <c r="J16" s="14">
        <v>1</v>
      </c>
      <c r="K16" s="14">
        <v>1</v>
      </c>
      <c r="L16" s="14">
        <v>1</v>
      </c>
      <c r="M16" s="54">
        <v>1</v>
      </c>
      <c r="N16" s="32"/>
    </row>
    <row r="17" spans="1:14" ht="15.75">
      <c r="A17" s="2"/>
      <c r="B17" s="6"/>
      <c r="C17" t="s">
        <v>33</v>
      </c>
      <c r="D17" s="10" t="s">
        <v>15</v>
      </c>
      <c r="E17" s="9" t="s">
        <v>25</v>
      </c>
      <c r="F17" s="4">
        <v>18</v>
      </c>
      <c r="G17" s="9" t="s">
        <v>17</v>
      </c>
      <c r="H17" s="53">
        <v>1</v>
      </c>
      <c r="I17" s="14">
        <v>1</v>
      </c>
      <c r="J17" s="14">
        <v>1</v>
      </c>
      <c r="K17" s="14">
        <v>1</v>
      </c>
      <c r="L17" s="14">
        <v>1</v>
      </c>
      <c r="M17" s="54">
        <v>1</v>
      </c>
      <c r="N17" s="32"/>
    </row>
    <row r="18" spans="1:13" ht="15.75">
      <c r="A18" s="2"/>
      <c r="B18" s="6" t="s">
        <v>29</v>
      </c>
      <c r="C18" t="s">
        <v>21</v>
      </c>
      <c r="D18" s="10" t="s">
        <v>15</v>
      </c>
      <c r="E18" s="9" t="s">
        <v>17</v>
      </c>
      <c r="F18" s="4">
        <v>20</v>
      </c>
      <c r="G18" s="9" t="s">
        <v>17</v>
      </c>
      <c r="H18" s="54">
        <v>1</v>
      </c>
      <c r="I18" s="14">
        <v>1</v>
      </c>
      <c r="J18" s="14">
        <v>1</v>
      </c>
      <c r="K18" s="14">
        <v>1</v>
      </c>
      <c r="L18" s="14">
        <v>1</v>
      </c>
      <c r="M18" s="54">
        <v>1</v>
      </c>
    </row>
    <row r="19" spans="1:13" ht="15.75">
      <c r="A19" s="2"/>
      <c r="B19" s="6"/>
      <c r="C19" t="s">
        <v>24</v>
      </c>
      <c r="D19" s="10" t="s">
        <v>15</v>
      </c>
      <c r="E19" s="9" t="s">
        <v>25</v>
      </c>
      <c r="F19" s="9" t="s">
        <v>163</v>
      </c>
      <c r="G19" s="9" t="s">
        <v>17</v>
      </c>
      <c r="H19" s="54">
        <v>2</v>
      </c>
      <c r="I19" s="14">
        <v>2</v>
      </c>
      <c r="J19" s="14">
        <v>2</v>
      </c>
      <c r="K19" s="14">
        <v>2</v>
      </c>
      <c r="L19" s="14">
        <v>2</v>
      </c>
      <c r="M19" s="54">
        <v>2</v>
      </c>
    </row>
    <row r="20" spans="1:13" ht="15.75">
      <c r="A20" s="2"/>
      <c r="B20" s="6"/>
      <c r="E20" s="9"/>
      <c r="F20" s="9"/>
      <c r="G20" s="9"/>
      <c r="H20" s="68">
        <f aca="true" t="shared" si="1" ref="H20:M20">SUM(H16:H19)</f>
        <v>5</v>
      </c>
      <c r="I20" s="84">
        <f t="shared" si="1"/>
        <v>5</v>
      </c>
      <c r="J20" s="84">
        <f t="shared" si="1"/>
        <v>5</v>
      </c>
      <c r="K20" s="84">
        <f t="shared" si="1"/>
        <v>5</v>
      </c>
      <c r="L20" s="84">
        <f t="shared" si="1"/>
        <v>5</v>
      </c>
      <c r="M20" s="68">
        <f t="shared" si="1"/>
        <v>5</v>
      </c>
    </row>
    <row r="21" spans="1:13" ht="15.75">
      <c r="A21" s="2"/>
      <c r="B21" s="6"/>
      <c r="E21" s="4"/>
      <c r="F21" s="4"/>
      <c r="G21" s="4"/>
      <c r="H21" s="54"/>
      <c r="M21" s="54"/>
    </row>
    <row r="22" spans="1:13" ht="15.75">
      <c r="A22" s="2" t="s">
        <v>10</v>
      </c>
      <c r="B22" s="6" t="s">
        <v>203</v>
      </c>
      <c r="C22" t="s">
        <v>30</v>
      </c>
      <c r="D22" s="10" t="s">
        <v>15</v>
      </c>
      <c r="E22" s="9" t="s">
        <v>16</v>
      </c>
      <c r="F22" s="4">
        <v>24</v>
      </c>
      <c r="G22" s="9" t="s">
        <v>17</v>
      </c>
      <c r="H22" s="54">
        <v>0</v>
      </c>
      <c r="I22" s="14">
        <v>1</v>
      </c>
      <c r="J22" s="14">
        <v>1</v>
      </c>
      <c r="K22" s="14">
        <v>1</v>
      </c>
      <c r="L22" s="14">
        <v>1</v>
      </c>
      <c r="M22" s="54">
        <v>1</v>
      </c>
    </row>
    <row r="23" spans="1:13" ht="15.75">
      <c r="A23" s="2"/>
      <c r="B23" s="6"/>
      <c r="C23" t="s">
        <v>21</v>
      </c>
      <c r="D23" s="10" t="s">
        <v>15</v>
      </c>
      <c r="E23" s="9" t="s">
        <v>17</v>
      </c>
      <c r="F23" s="4">
        <v>20</v>
      </c>
      <c r="G23" s="9" t="s">
        <v>17</v>
      </c>
      <c r="H23" s="129">
        <v>0</v>
      </c>
      <c r="I23" s="14">
        <v>1</v>
      </c>
      <c r="J23" s="14">
        <v>1</v>
      </c>
      <c r="K23" s="14">
        <v>1</v>
      </c>
      <c r="L23" s="14">
        <v>1</v>
      </c>
      <c r="M23" s="54">
        <v>1</v>
      </c>
    </row>
    <row r="24" spans="1:13" ht="15.75">
      <c r="A24" s="2"/>
      <c r="B24" s="6"/>
      <c r="C24" t="s">
        <v>24</v>
      </c>
      <c r="D24" s="10" t="s">
        <v>15</v>
      </c>
      <c r="E24" s="9" t="s">
        <v>25</v>
      </c>
      <c r="F24" s="9" t="s">
        <v>163</v>
      </c>
      <c r="G24" s="9" t="s">
        <v>17</v>
      </c>
      <c r="H24" s="54">
        <v>0</v>
      </c>
      <c r="I24" s="14">
        <v>1</v>
      </c>
      <c r="J24" s="14">
        <v>1</v>
      </c>
      <c r="K24" s="14">
        <v>1</v>
      </c>
      <c r="L24" s="14">
        <v>1</v>
      </c>
      <c r="M24" s="54">
        <v>1</v>
      </c>
    </row>
    <row r="25" spans="1:13" ht="15.75">
      <c r="A25" s="2"/>
      <c r="B25" s="6"/>
      <c r="E25" s="9"/>
      <c r="F25" s="4"/>
      <c r="G25" s="9"/>
      <c r="H25" s="68">
        <f aca="true" t="shared" si="2" ref="H25:M25">SUM(H22:H24)</f>
        <v>0</v>
      </c>
      <c r="I25" s="84">
        <f t="shared" si="2"/>
        <v>3</v>
      </c>
      <c r="J25" s="84">
        <f t="shared" si="2"/>
        <v>3</v>
      </c>
      <c r="K25" s="84">
        <f t="shared" si="2"/>
        <v>3</v>
      </c>
      <c r="L25" s="84">
        <f t="shared" si="2"/>
        <v>3</v>
      </c>
      <c r="M25" s="68">
        <f t="shared" si="2"/>
        <v>3</v>
      </c>
    </row>
    <row r="26" spans="1:13" ht="15.75">
      <c r="A26" s="2"/>
      <c r="B26" s="6"/>
      <c r="E26" s="9"/>
      <c r="F26" s="4"/>
      <c r="G26" s="9"/>
      <c r="H26" s="54"/>
      <c r="M26" s="54"/>
    </row>
    <row r="27" spans="1:13" ht="15.75">
      <c r="A27" s="2" t="s">
        <v>10</v>
      </c>
      <c r="B27" s="3" t="s">
        <v>204</v>
      </c>
      <c r="C27" s="8" t="s">
        <v>205</v>
      </c>
      <c r="D27" s="9" t="s">
        <v>32</v>
      </c>
      <c r="E27" s="4" t="s">
        <v>13</v>
      </c>
      <c r="F27" s="4">
        <v>28</v>
      </c>
      <c r="G27" s="9" t="s">
        <v>17</v>
      </c>
      <c r="H27" s="54">
        <v>1</v>
      </c>
      <c r="I27" s="14">
        <v>1</v>
      </c>
      <c r="J27" s="14">
        <v>1</v>
      </c>
      <c r="K27" s="14">
        <v>1</v>
      </c>
      <c r="L27" s="14">
        <v>1</v>
      </c>
      <c r="M27" s="54">
        <v>1</v>
      </c>
    </row>
    <row r="28" spans="1:13" ht="15.75">
      <c r="A28" s="2"/>
      <c r="B28" s="6"/>
      <c r="C28" t="s">
        <v>164</v>
      </c>
      <c r="D28" s="10" t="s">
        <v>15</v>
      </c>
      <c r="E28" s="4" t="s">
        <v>16</v>
      </c>
      <c r="F28" s="4">
        <v>24</v>
      </c>
      <c r="G28" s="9" t="s">
        <v>17</v>
      </c>
      <c r="H28" s="54">
        <v>1</v>
      </c>
      <c r="I28" s="14">
        <v>1</v>
      </c>
      <c r="J28" s="14">
        <v>1</v>
      </c>
      <c r="K28" s="14">
        <v>2</v>
      </c>
      <c r="L28" s="14">
        <v>2</v>
      </c>
      <c r="M28" s="54">
        <v>2</v>
      </c>
    </row>
    <row r="29" spans="1:13" ht="15.75">
      <c r="A29" s="2"/>
      <c r="B29" s="6"/>
      <c r="C29" t="s">
        <v>33</v>
      </c>
      <c r="D29" s="10" t="s">
        <v>15</v>
      </c>
      <c r="E29" s="4" t="s">
        <v>25</v>
      </c>
      <c r="F29" s="4">
        <v>18</v>
      </c>
      <c r="G29" s="9" t="s">
        <v>17</v>
      </c>
      <c r="H29" s="54">
        <v>1</v>
      </c>
      <c r="I29" s="14">
        <v>1</v>
      </c>
      <c r="J29" s="14">
        <v>1</v>
      </c>
      <c r="K29" s="14">
        <v>1</v>
      </c>
      <c r="L29" s="14">
        <v>1</v>
      </c>
      <c r="M29" s="54">
        <v>1</v>
      </c>
    </row>
    <row r="30" spans="1:13" ht="15.75">
      <c r="A30" s="2"/>
      <c r="B30" s="6"/>
      <c r="E30" s="4"/>
      <c r="F30" s="4"/>
      <c r="G30" s="4"/>
      <c r="H30" s="69">
        <f aca="true" t="shared" si="3" ref="H30:M30">SUM(H27:H29)</f>
        <v>3</v>
      </c>
      <c r="I30" s="85">
        <f t="shared" si="3"/>
        <v>3</v>
      </c>
      <c r="J30" s="85">
        <f t="shared" si="3"/>
        <v>3</v>
      </c>
      <c r="K30" s="85">
        <f t="shared" si="3"/>
        <v>4</v>
      </c>
      <c r="L30" s="85">
        <f t="shared" si="3"/>
        <v>4</v>
      </c>
      <c r="M30" s="69">
        <f t="shared" si="3"/>
        <v>4</v>
      </c>
    </row>
    <row r="31" spans="1:2" ht="15.75">
      <c r="A31" s="2"/>
      <c r="B31" s="6"/>
    </row>
    <row r="32" spans="1:13" ht="15.75">
      <c r="A32" s="2" t="s">
        <v>35</v>
      </c>
      <c r="B32" s="3" t="s">
        <v>35</v>
      </c>
      <c r="C32" t="s">
        <v>36</v>
      </c>
      <c r="D32" s="10" t="s">
        <v>15</v>
      </c>
      <c r="E32" s="9" t="s">
        <v>17</v>
      </c>
      <c r="F32" s="4">
        <v>20</v>
      </c>
      <c r="G32" s="9" t="s">
        <v>17</v>
      </c>
      <c r="H32" s="63">
        <v>1</v>
      </c>
      <c r="I32" s="14">
        <v>1</v>
      </c>
      <c r="J32" s="14">
        <v>1</v>
      </c>
      <c r="K32" s="14">
        <v>1</v>
      </c>
      <c r="L32" s="14">
        <v>1</v>
      </c>
      <c r="M32" s="63">
        <v>1</v>
      </c>
    </row>
    <row r="33" spans="1:13" ht="15.75">
      <c r="A33" s="2"/>
      <c r="B33" s="6"/>
      <c r="E33" s="4"/>
      <c r="F33" s="4"/>
      <c r="G33" s="4"/>
      <c r="H33" s="54"/>
      <c r="M33" s="54"/>
    </row>
    <row r="34" spans="1:13" ht="15.75">
      <c r="A34" s="2" t="s">
        <v>10</v>
      </c>
      <c r="B34" s="3" t="s">
        <v>37</v>
      </c>
      <c r="C34" s="8" t="s">
        <v>38</v>
      </c>
      <c r="D34" s="10" t="s">
        <v>15</v>
      </c>
      <c r="E34" s="9" t="s">
        <v>61</v>
      </c>
      <c r="F34" s="4">
        <v>22</v>
      </c>
      <c r="G34" s="9" t="s">
        <v>17</v>
      </c>
      <c r="H34" s="54">
        <v>1</v>
      </c>
      <c r="I34" s="14">
        <v>1</v>
      </c>
      <c r="J34" s="14">
        <v>1</v>
      </c>
      <c r="K34" s="14">
        <v>1</v>
      </c>
      <c r="L34" s="14">
        <v>1</v>
      </c>
      <c r="M34" s="54">
        <v>1</v>
      </c>
    </row>
    <row r="35" spans="1:13" ht="15.75">
      <c r="A35" s="2"/>
      <c r="B35" s="6"/>
      <c r="C35" t="s">
        <v>39</v>
      </c>
      <c r="D35" s="10" t="s">
        <v>15</v>
      </c>
      <c r="E35" s="9" t="s">
        <v>17</v>
      </c>
      <c r="F35" s="4">
        <v>20</v>
      </c>
      <c r="G35" s="9" t="s">
        <v>23</v>
      </c>
      <c r="H35" s="54">
        <v>1</v>
      </c>
      <c r="I35" s="14">
        <v>1</v>
      </c>
      <c r="J35" s="14">
        <v>1</v>
      </c>
      <c r="K35" s="14">
        <v>1</v>
      </c>
      <c r="L35" s="14">
        <v>1</v>
      </c>
      <c r="M35" s="54">
        <v>1</v>
      </c>
    </row>
    <row r="36" spans="1:13" ht="15.75">
      <c r="A36" s="2"/>
      <c r="B36" s="6"/>
      <c r="E36" s="4"/>
      <c r="F36" s="4"/>
      <c r="G36" s="4"/>
      <c r="H36" s="69">
        <f aca="true" t="shared" si="4" ref="H36:M36">SUM(H34:H35)</f>
        <v>2</v>
      </c>
      <c r="I36" s="85">
        <f t="shared" si="4"/>
        <v>2</v>
      </c>
      <c r="J36" s="85">
        <f t="shared" si="4"/>
        <v>2</v>
      </c>
      <c r="K36" s="85">
        <f t="shared" si="4"/>
        <v>2</v>
      </c>
      <c r="L36" s="85">
        <f t="shared" si="4"/>
        <v>2</v>
      </c>
      <c r="M36" s="69">
        <f t="shared" si="4"/>
        <v>2</v>
      </c>
    </row>
    <row r="37" spans="1:13" ht="15.75">
      <c r="A37" s="2"/>
      <c r="B37" s="6"/>
      <c r="E37" s="4"/>
      <c r="F37" s="4"/>
      <c r="G37" s="4"/>
      <c r="H37" s="54"/>
      <c r="M37" s="54"/>
    </row>
    <row r="38" spans="1:13" ht="15.75">
      <c r="A38" s="2" t="s">
        <v>10</v>
      </c>
      <c r="B38" s="3" t="s">
        <v>40</v>
      </c>
      <c r="C38" t="s">
        <v>31</v>
      </c>
      <c r="D38" s="10" t="s">
        <v>15</v>
      </c>
      <c r="E38" s="9" t="s">
        <v>16</v>
      </c>
      <c r="F38" s="4">
        <v>26</v>
      </c>
      <c r="G38" s="9" t="s">
        <v>17</v>
      </c>
      <c r="H38" s="54">
        <v>0</v>
      </c>
      <c r="I38" s="14">
        <v>0</v>
      </c>
      <c r="J38" s="119">
        <v>0</v>
      </c>
      <c r="K38" s="119">
        <v>0</v>
      </c>
      <c r="L38" s="14">
        <v>1</v>
      </c>
      <c r="M38" s="54">
        <v>1</v>
      </c>
    </row>
    <row r="39" spans="1:13" ht="15.75">
      <c r="A39" s="2"/>
      <c r="B39" s="6"/>
      <c r="C39" t="s">
        <v>14</v>
      </c>
      <c r="D39" s="10" t="s">
        <v>15</v>
      </c>
      <c r="E39" s="4" t="s">
        <v>16</v>
      </c>
      <c r="F39" s="4">
        <v>24</v>
      </c>
      <c r="G39" s="9" t="s">
        <v>17</v>
      </c>
      <c r="H39" s="54">
        <v>1</v>
      </c>
      <c r="I39" s="14">
        <v>1</v>
      </c>
      <c r="J39" s="14">
        <v>1</v>
      </c>
      <c r="K39" s="14">
        <v>1</v>
      </c>
      <c r="L39" s="14">
        <v>1</v>
      </c>
      <c r="M39" s="54">
        <v>1</v>
      </c>
    </row>
    <row r="40" spans="1:13" ht="15.75">
      <c r="A40" s="2"/>
      <c r="B40" s="6"/>
      <c r="C40" s="59" t="s">
        <v>180</v>
      </c>
      <c r="D40" s="60" t="s">
        <v>15</v>
      </c>
      <c r="E40" s="61" t="s">
        <v>61</v>
      </c>
      <c r="F40" s="58">
        <v>22</v>
      </c>
      <c r="G40" s="61" t="s">
        <v>17</v>
      </c>
      <c r="H40" s="54">
        <v>0</v>
      </c>
      <c r="I40" s="14">
        <v>0</v>
      </c>
      <c r="J40" s="14">
        <v>1</v>
      </c>
      <c r="K40" s="14">
        <v>1</v>
      </c>
      <c r="L40" s="14">
        <v>1</v>
      </c>
      <c r="M40" s="54">
        <v>1</v>
      </c>
    </row>
    <row r="41" spans="1:13" ht="15.75">
      <c r="A41" s="2"/>
      <c r="B41" s="6"/>
      <c r="C41" t="s">
        <v>41</v>
      </c>
      <c r="D41" s="10" t="s">
        <v>15</v>
      </c>
      <c r="E41" s="4" t="s">
        <v>17</v>
      </c>
      <c r="F41" s="4">
        <v>20</v>
      </c>
      <c r="G41" s="9" t="s">
        <v>17</v>
      </c>
      <c r="H41" s="54">
        <v>2</v>
      </c>
      <c r="I41" s="14">
        <v>4</v>
      </c>
      <c r="J41" s="14">
        <v>4</v>
      </c>
      <c r="K41" s="14">
        <v>4</v>
      </c>
      <c r="L41" s="14">
        <v>4</v>
      </c>
      <c r="M41" s="54">
        <v>4</v>
      </c>
    </row>
    <row r="42" spans="1:13" ht="15.75">
      <c r="A42" s="2"/>
      <c r="B42" s="6"/>
      <c r="C42" t="s">
        <v>24</v>
      </c>
      <c r="D42" s="10" t="s">
        <v>15</v>
      </c>
      <c r="E42" s="9" t="s">
        <v>25</v>
      </c>
      <c r="F42" s="9" t="s">
        <v>163</v>
      </c>
      <c r="G42" s="9" t="s">
        <v>17</v>
      </c>
      <c r="H42" s="54">
        <v>5</v>
      </c>
      <c r="I42" s="14">
        <v>5</v>
      </c>
      <c r="J42" s="14">
        <v>3</v>
      </c>
      <c r="K42" s="14">
        <v>3</v>
      </c>
      <c r="L42" s="14">
        <v>3</v>
      </c>
      <c r="M42" s="54">
        <v>3</v>
      </c>
    </row>
    <row r="43" spans="1:13" ht="15.75">
      <c r="A43" s="2"/>
      <c r="B43" s="6"/>
      <c r="E43" s="4"/>
      <c r="F43" s="4"/>
      <c r="G43" s="4"/>
      <c r="H43" s="69">
        <f aca="true" t="shared" si="5" ref="H43:M43">SUM(H38:H42)</f>
        <v>8</v>
      </c>
      <c r="I43" s="85">
        <f t="shared" si="5"/>
        <v>10</v>
      </c>
      <c r="J43" s="85">
        <f t="shared" si="5"/>
        <v>9</v>
      </c>
      <c r="K43" s="85">
        <f t="shared" si="5"/>
        <v>9</v>
      </c>
      <c r="L43" s="85">
        <f t="shared" si="5"/>
        <v>10</v>
      </c>
      <c r="M43" s="69">
        <f t="shared" si="5"/>
        <v>10</v>
      </c>
    </row>
    <row r="44" spans="1:13" ht="15.75">
      <c r="A44" s="2"/>
      <c r="B44" s="6"/>
      <c r="E44" s="4"/>
      <c r="F44" s="4"/>
      <c r="G44" s="4"/>
      <c r="H44" s="70"/>
      <c r="M44" s="70"/>
    </row>
    <row r="45" spans="1:13" ht="15.75">
      <c r="A45" s="2" t="s">
        <v>10</v>
      </c>
      <c r="B45" s="3" t="s">
        <v>42</v>
      </c>
      <c r="C45" t="s">
        <v>43</v>
      </c>
      <c r="D45" s="10" t="s">
        <v>19</v>
      </c>
      <c r="E45" s="4">
        <v>1</v>
      </c>
      <c r="F45" s="4"/>
      <c r="G45" s="4"/>
      <c r="H45" s="70"/>
      <c r="M45" s="82">
        <v>1</v>
      </c>
    </row>
    <row r="46" spans="1:13" ht="15.75">
      <c r="A46" s="2"/>
      <c r="B46" s="6"/>
      <c r="C46" t="s">
        <v>44</v>
      </c>
      <c r="D46" s="10" t="s">
        <v>19</v>
      </c>
      <c r="E46" s="4">
        <v>2</v>
      </c>
      <c r="F46" s="4"/>
      <c r="G46" s="4"/>
      <c r="H46" s="70"/>
      <c r="M46" s="82">
        <v>1</v>
      </c>
    </row>
    <row r="47" spans="1:13" ht="15">
      <c r="A47" s="2"/>
      <c r="C47" t="s">
        <v>45</v>
      </c>
      <c r="D47" s="10" t="s">
        <v>19</v>
      </c>
      <c r="E47" s="4">
        <v>3</v>
      </c>
      <c r="F47" s="4"/>
      <c r="G47" s="4"/>
      <c r="H47" s="70"/>
      <c r="M47" s="70"/>
    </row>
    <row r="48" spans="1:13" ht="15">
      <c r="A48" s="2"/>
      <c r="C48" s="59" t="s">
        <v>51</v>
      </c>
      <c r="D48" s="60" t="s">
        <v>15</v>
      </c>
      <c r="E48" s="61" t="s">
        <v>17</v>
      </c>
      <c r="F48" s="58">
        <v>20</v>
      </c>
      <c r="G48" s="61" t="s">
        <v>17</v>
      </c>
      <c r="H48" s="70">
        <v>0</v>
      </c>
      <c r="I48" s="14">
        <v>0</v>
      </c>
      <c r="J48" s="14">
        <v>0</v>
      </c>
      <c r="K48" s="14">
        <v>1</v>
      </c>
      <c r="L48" s="14">
        <v>1</v>
      </c>
      <c r="M48" s="70">
        <v>1</v>
      </c>
    </row>
    <row r="49" spans="3:13" ht="15">
      <c r="C49" t="s">
        <v>24</v>
      </c>
      <c r="D49" s="10" t="s">
        <v>15</v>
      </c>
      <c r="E49" s="9" t="s">
        <v>25</v>
      </c>
      <c r="F49" s="9" t="s">
        <v>163</v>
      </c>
      <c r="G49" s="9" t="s">
        <v>17</v>
      </c>
      <c r="H49" s="70">
        <v>2</v>
      </c>
      <c r="I49" s="14">
        <v>2</v>
      </c>
      <c r="J49" s="14">
        <v>2</v>
      </c>
      <c r="K49" s="14">
        <v>1</v>
      </c>
      <c r="L49" s="14">
        <v>1</v>
      </c>
      <c r="M49" s="70">
        <v>1</v>
      </c>
    </row>
    <row r="50" spans="2:13" ht="15.75">
      <c r="B50" s="3" t="s">
        <v>46</v>
      </c>
      <c r="C50" t="s">
        <v>47</v>
      </c>
      <c r="D50" s="10" t="s">
        <v>19</v>
      </c>
      <c r="E50" s="4">
        <v>1</v>
      </c>
      <c r="F50" s="4"/>
      <c r="G50" s="9"/>
      <c r="H50" s="70"/>
      <c r="M50" s="82">
        <v>1</v>
      </c>
    </row>
    <row r="51" spans="2:13" ht="15.75">
      <c r="B51" s="3"/>
      <c r="C51" t="s">
        <v>48</v>
      </c>
      <c r="D51" s="10" t="s">
        <v>19</v>
      </c>
      <c r="E51" s="4">
        <v>2</v>
      </c>
      <c r="F51" s="4"/>
      <c r="G51" s="9"/>
      <c r="H51" s="70"/>
      <c r="M51" s="82">
        <v>2</v>
      </c>
    </row>
    <row r="52" spans="2:13" ht="15.75">
      <c r="B52" s="3"/>
      <c r="C52" t="s">
        <v>49</v>
      </c>
      <c r="D52" s="10" t="s">
        <v>19</v>
      </c>
      <c r="E52" s="4">
        <v>3</v>
      </c>
      <c r="F52" s="4"/>
      <c r="G52" s="9"/>
      <c r="H52" s="70"/>
      <c r="M52" s="70"/>
    </row>
    <row r="53" spans="2:13" ht="15.75">
      <c r="B53" s="3"/>
      <c r="C53" t="s">
        <v>50</v>
      </c>
      <c r="D53" s="10" t="s">
        <v>19</v>
      </c>
      <c r="E53" s="4">
        <v>4</v>
      </c>
      <c r="F53" s="4"/>
      <c r="G53" s="9"/>
      <c r="H53" s="70"/>
      <c r="M53" s="70"/>
    </row>
    <row r="54" spans="1:13" ht="15.75">
      <c r="A54" s="2"/>
      <c r="B54" s="3"/>
      <c r="C54" t="s">
        <v>51</v>
      </c>
      <c r="D54" s="10" t="s">
        <v>15</v>
      </c>
      <c r="E54" s="4" t="s">
        <v>17</v>
      </c>
      <c r="F54" s="4">
        <v>20</v>
      </c>
      <c r="G54" s="9" t="s">
        <v>17</v>
      </c>
      <c r="H54" s="54">
        <v>1</v>
      </c>
      <c r="I54" s="14">
        <v>1</v>
      </c>
      <c r="J54" s="14">
        <v>1</v>
      </c>
      <c r="K54" s="14">
        <v>1</v>
      </c>
      <c r="L54" s="14">
        <v>1</v>
      </c>
      <c r="M54" s="54">
        <v>1</v>
      </c>
    </row>
    <row r="55" spans="1:13" ht="15.75">
      <c r="A55" s="2"/>
      <c r="B55" s="6"/>
      <c r="C55" t="s">
        <v>24</v>
      </c>
      <c r="D55" s="10" t="s">
        <v>15</v>
      </c>
      <c r="E55" s="9" t="s">
        <v>25</v>
      </c>
      <c r="F55" s="9" t="s">
        <v>163</v>
      </c>
      <c r="G55" s="9" t="s">
        <v>17</v>
      </c>
      <c r="H55" s="54">
        <v>1</v>
      </c>
      <c r="I55" s="14">
        <v>2</v>
      </c>
      <c r="J55" s="14">
        <v>2</v>
      </c>
      <c r="K55" s="14">
        <v>2</v>
      </c>
      <c r="L55" s="14">
        <v>2</v>
      </c>
      <c r="M55" s="54">
        <v>2</v>
      </c>
    </row>
    <row r="56" spans="1:13" ht="15.75">
      <c r="A56" s="2"/>
      <c r="B56" s="3" t="s">
        <v>52</v>
      </c>
      <c r="C56" s="62" t="s">
        <v>14</v>
      </c>
      <c r="D56" s="60" t="s">
        <v>15</v>
      </c>
      <c r="E56" s="61" t="s">
        <v>16</v>
      </c>
      <c r="F56" s="58">
        <v>24</v>
      </c>
      <c r="G56" s="9" t="s">
        <v>17</v>
      </c>
      <c r="H56" s="54">
        <v>0</v>
      </c>
      <c r="I56" s="119">
        <v>0</v>
      </c>
      <c r="J56" s="119">
        <v>0</v>
      </c>
      <c r="K56" s="119">
        <v>1</v>
      </c>
      <c r="L56" s="119">
        <v>1</v>
      </c>
      <c r="M56" s="54">
        <v>1</v>
      </c>
    </row>
    <row r="57" spans="1:14" s="59" customFormat="1" ht="15.75">
      <c r="A57" s="120"/>
      <c r="B57" s="121"/>
      <c r="C57" s="62" t="s">
        <v>51</v>
      </c>
      <c r="D57" s="60" t="s">
        <v>15</v>
      </c>
      <c r="E57" s="61" t="s">
        <v>17</v>
      </c>
      <c r="F57" s="58">
        <v>20</v>
      </c>
      <c r="G57" s="61" t="s">
        <v>17</v>
      </c>
      <c r="H57" s="54">
        <v>1</v>
      </c>
      <c r="I57" s="119">
        <v>1</v>
      </c>
      <c r="J57" s="119">
        <v>1</v>
      </c>
      <c r="K57" s="119">
        <v>0</v>
      </c>
      <c r="L57" s="119">
        <v>0</v>
      </c>
      <c r="M57" s="54">
        <v>0</v>
      </c>
      <c r="N57" s="103"/>
    </row>
    <row r="58" spans="1:13" ht="15.75">
      <c r="A58" s="2"/>
      <c r="B58" s="55"/>
      <c r="C58" t="s">
        <v>24</v>
      </c>
      <c r="D58" s="10" t="s">
        <v>15</v>
      </c>
      <c r="E58" s="9" t="s">
        <v>25</v>
      </c>
      <c r="F58" s="9" t="s">
        <v>163</v>
      </c>
      <c r="G58" s="9" t="s">
        <v>17</v>
      </c>
      <c r="H58" s="54">
        <v>1</v>
      </c>
      <c r="I58" s="14">
        <v>1</v>
      </c>
      <c r="J58" s="14">
        <v>1</v>
      </c>
      <c r="K58" s="14">
        <v>1</v>
      </c>
      <c r="L58" s="14">
        <v>1</v>
      </c>
      <c r="M58" s="54">
        <v>1</v>
      </c>
    </row>
    <row r="59" spans="1:13" ht="15.75">
      <c r="A59" s="2"/>
      <c r="B59" s="6"/>
      <c r="E59" s="4"/>
      <c r="F59" s="4"/>
      <c r="G59" s="4"/>
      <c r="H59" s="71">
        <f>SUM(H48:H58)</f>
        <v>6</v>
      </c>
      <c r="I59" s="86">
        <f>SUM(I48:I58)</f>
        <v>7</v>
      </c>
      <c r="J59" s="86">
        <f>SUM(J48:J58)</f>
        <v>7</v>
      </c>
      <c r="K59" s="86">
        <f>SUM(K48:K58)</f>
        <v>7</v>
      </c>
      <c r="L59" s="86">
        <f>SUM(L48:L58)</f>
        <v>7</v>
      </c>
      <c r="M59" s="71">
        <f>SUM(M48:M58)-M50-M51-M52-M53</f>
        <v>7</v>
      </c>
    </row>
    <row r="60" spans="1:13" ht="15.75">
      <c r="A60" s="2"/>
      <c r="B60" s="6"/>
      <c r="E60" s="4"/>
      <c r="F60" s="4"/>
      <c r="G60" s="4"/>
      <c r="H60" s="72"/>
      <c r="M60" s="72"/>
    </row>
    <row r="61" spans="1:13" ht="15.75">
      <c r="A61" s="2" t="s">
        <v>10</v>
      </c>
      <c r="B61" s="3" t="s">
        <v>53</v>
      </c>
      <c r="C61" t="s">
        <v>54</v>
      </c>
      <c r="D61" s="10" t="s">
        <v>19</v>
      </c>
      <c r="E61" s="4">
        <v>2</v>
      </c>
      <c r="F61" s="4"/>
      <c r="G61" s="4"/>
      <c r="H61" s="73">
        <v>1</v>
      </c>
      <c r="M61" s="73">
        <v>2</v>
      </c>
    </row>
    <row r="62" spans="1:13" ht="15.75">
      <c r="A62" s="120"/>
      <c r="B62" s="121"/>
      <c r="C62" s="59" t="s">
        <v>21</v>
      </c>
      <c r="D62" s="60" t="s">
        <v>15</v>
      </c>
      <c r="E62" s="61" t="s">
        <v>177</v>
      </c>
      <c r="F62" s="58">
        <v>20</v>
      </c>
      <c r="G62" s="61" t="s">
        <v>17</v>
      </c>
      <c r="H62" s="56">
        <v>0</v>
      </c>
      <c r="I62" s="14">
        <v>0</v>
      </c>
      <c r="J62" s="14">
        <v>1</v>
      </c>
      <c r="K62" s="14">
        <v>1</v>
      </c>
      <c r="L62" s="14">
        <v>1</v>
      </c>
      <c r="M62" s="56">
        <v>1</v>
      </c>
    </row>
    <row r="63" spans="1:13" ht="15.75">
      <c r="A63" s="2"/>
      <c r="B63" s="55"/>
      <c r="C63" t="s">
        <v>24</v>
      </c>
      <c r="D63" s="10" t="s">
        <v>15</v>
      </c>
      <c r="E63" s="9" t="s">
        <v>25</v>
      </c>
      <c r="F63" s="9" t="s">
        <v>163</v>
      </c>
      <c r="G63" s="9" t="s">
        <v>17</v>
      </c>
      <c r="H63" s="63">
        <v>1</v>
      </c>
      <c r="I63" s="14">
        <v>2</v>
      </c>
      <c r="J63" s="14">
        <v>1</v>
      </c>
      <c r="K63" s="14">
        <v>1</v>
      </c>
      <c r="L63" s="14">
        <v>1</v>
      </c>
      <c r="M63" s="63">
        <v>1</v>
      </c>
    </row>
    <row r="64" spans="1:13" ht="15.75">
      <c r="A64" s="2"/>
      <c r="B64" s="3"/>
      <c r="E64" s="4"/>
      <c r="F64" s="4"/>
      <c r="G64" s="4"/>
      <c r="H64" s="68">
        <f aca="true" t="shared" si="6" ref="H64:M64">SUM(H62:H63)</f>
        <v>1</v>
      </c>
      <c r="I64" s="84">
        <f t="shared" si="6"/>
        <v>2</v>
      </c>
      <c r="J64" s="84">
        <f t="shared" si="6"/>
        <v>2</v>
      </c>
      <c r="K64" s="84">
        <f t="shared" si="6"/>
        <v>2</v>
      </c>
      <c r="L64" s="84">
        <f t="shared" si="6"/>
        <v>2</v>
      </c>
      <c r="M64" s="68">
        <f t="shared" si="6"/>
        <v>2</v>
      </c>
    </row>
    <row r="66" spans="1:13" ht="15.75">
      <c r="A66" t="s">
        <v>10</v>
      </c>
      <c r="B66" s="3" t="s">
        <v>170</v>
      </c>
      <c r="C66" t="s">
        <v>55</v>
      </c>
      <c r="D66" s="10" t="s">
        <v>15</v>
      </c>
      <c r="E66" s="9" t="s">
        <v>13</v>
      </c>
      <c r="F66" s="4">
        <v>28</v>
      </c>
      <c r="G66" s="9" t="s">
        <v>17</v>
      </c>
      <c r="H66" s="54">
        <v>0</v>
      </c>
      <c r="I66" s="14">
        <v>1</v>
      </c>
      <c r="J66" s="14">
        <v>1</v>
      </c>
      <c r="K66" s="14">
        <v>1</v>
      </c>
      <c r="L66" s="14">
        <v>1</v>
      </c>
      <c r="M66" s="54">
        <v>1</v>
      </c>
    </row>
    <row r="67" spans="2:13" ht="15.75">
      <c r="B67" s="3"/>
      <c r="C67" t="s">
        <v>188</v>
      </c>
      <c r="D67" s="10" t="s">
        <v>15</v>
      </c>
      <c r="E67" s="9" t="s">
        <v>16</v>
      </c>
      <c r="F67" s="4">
        <v>26</v>
      </c>
      <c r="G67" s="9" t="s">
        <v>17</v>
      </c>
      <c r="H67" s="54">
        <v>1</v>
      </c>
      <c r="I67" s="14">
        <v>0</v>
      </c>
      <c r="J67" s="14">
        <v>0</v>
      </c>
      <c r="K67" s="14">
        <v>0</v>
      </c>
      <c r="L67" s="14">
        <v>0</v>
      </c>
      <c r="M67" s="54">
        <v>0</v>
      </c>
    </row>
    <row r="68" spans="2:13" ht="15.75">
      <c r="B68" s="6"/>
      <c r="C68" s="8" t="s">
        <v>56</v>
      </c>
      <c r="D68" s="10" t="s">
        <v>15</v>
      </c>
      <c r="E68" s="4" t="s">
        <v>16</v>
      </c>
      <c r="F68" s="4">
        <v>24</v>
      </c>
      <c r="G68" s="9" t="s">
        <v>17</v>
      </c>
      <c r="H68" s="54">
        <v>1</v>
      </c>
      <c r="I68" s="14">
        <v>1</v>
      </c>
      <c r="J68" s="14">
        <v>1</v>
      </c>
      <c r="K68" s="14">
        <v>1</v>
      </c>
      <c r="L68" s="14">
        <v>1</v>
      </c>
      <c r="M68" s="54">
        <v>1</v>
      </c>
    </row>
    <row r="69" spans="2:13" ht="15.75">
      <c r="B69" s="6"/>
      <c r="C69" s="8" t="s">
        <v>57</v>
      </c>
      <c r="D69" s="10" t="s">
        <v>15</v>
      </c>
      <c r="E69" s="4" t="s">
        <v>16</v>
      </c>
      <c r="F69" s="4">
        <v>24</v>
      </c>
      <c r="G69" s="9" t="s">
        <v>17</v>
      </c>
      <c r="H69" s="54">
        <v>0</v>
      </c>
      <c r="I69" s="14">
        <v>0</v>
      </c>
      <c r="J69" s="14">
        <v>1</v>
      </c>
      <c r="K69" s="14">
        <v>1</v>
      </c>
      <c r="L69" s="14">
        <v>1</v>
      </c>
      <c r="M69" s="54">
        <v>1</v>
      </c>
    </row>
    <row r="70" spans="2:13" ht="15.75">
      <c r="B70" s="6"/>
      <c r="C70" s="8" t="s">
        <v>58</v>
      </c>
      <c r="D70" s="10" t="s">
        <v>15</v>
      </c>
      <c r="E70" s="4" t="s">
        <v>16</v>
      </c>
      <c r="F70" s="4">
        <v>24</v>
      </c>
      <c r="G70" s="9" t="s">
        <v>17</v>
      </c>
      <c r="H70" s="54">
        <v>1</v>
      </c>
      <c r="I70" s="14">
        <v>1</v>
      </c>
      <c r="J70" s="14">
        <v>1</v>
      </c>
      <c r="K70" s="14">
        <v>1</v>
      </c>
      <c r="L70" s="14">
        <v>1</v>
      </c>
      <c r="M70" s="54">
        <v>1</v>
      </c>
    </row>
    <row r="71" spans="2:13" ht="15.75">
      <c r="B71" s="6"/>
      <c r="C71" s="50" t="s">
        <v>59</v>
      </c>
      <c r="D71" s="48" t="s">
        <v>15</v>
      </c>
      <c r="E71" s="30" t="s">
        <v>16</v>
      </c>
      <c r="F71" s="30">
        <v>24</v>
      </c>
      <c r="G71" s="30" t="s">
        <v>17</v>
      </c>
      <c r="H71" s="63">
        <v>0</v>
      </c>
      <c r="I71" s="14">
        <v>0</v>
      </c>
      <c r="J71" s="14">
        <v>0</v>
      </c>
      <c r="K71" s="14">
        <v>0</v>
      </c>
      <c r="L71" s="14">
        <v>1</v>
      </c>
      <c r="M71" s="74">
        <v>1</v>
      </c>
    </row>
    <row r="72" spans="2:13" ht="15.75">
      <c r="B72" s="6"/>
      <c r="C72" s="8" t="s">
        <v>60</v>
      </c>
      <c r="D72" s="10" t="s">
        <v>15</v>
      </c>
      <c r="E72" s="4" t="s">
        <v>61</v>
      </c>
      <c r="F72" s="4">
        <v>22</v>
      </c>
      <c r="G72" s="9" t="s">
        <v>17</v>
      </c>
      <c r="H72" s="54">
        <v>1</v>
      </c>
      <c r="I72" s="14">
        <v>1</v>
      </c>
      <c r="J72" s="14">
        <v>1</v>
      </c>
      <c r="K72" s="14">
        <v>1</v>
      </c>
      <c r="L72" s="14">
        <v>1</v>
      </c>
      <c r="M72" s="54">
        <v>1</v>
      </c>
    </row>
    <row r="73" spans="2:14" ht="15.75">
      <c r="B73" s="6"/>
      <c r="C73" s="8" t="s">
        <v>62</v>
      </c>
      <c r="D73" s="10" t="s">
        <v>15</v>
      </c>
      <c r="E73" s="9" t="s">
        <v>61</v>
      </c>
      <c r="F73" s="4">
        <v>22</v>
      </c>
      <c r="G73" s="9" t="s">
        <v>17</v>
      </c>
      <c r="H73" s="54">
        <v>1</v>
      </c>
      <c r="I73" s="14">
        <v>1</v>
      </c>
      <c r="J73" s="14">
        <v>1</v>
      </c>
      <c r="K73" s="14">
        <v>1</v>
      </c>
      <c r="L73" s="14">
        <v>0</v>
      </c>
      <c r="M73" s="54">
        <v>0</v>
      </c>
      <c r="N73" s="31" t="s">
        <v>63</v>
      </c>
    </row>
    <row r="74" spans="2:14" ht="15.75">
      <c r="B74" s="6"/>
      <c r="C74" s="8" t="s">
        <v>21</v>
      </c>
      <c r="D74" s="10" t="s">
        <v>15</v>
      </c>
      <c r="E74" s="4" t="s">
        <v>17</v>
      </c>
      <c r="F74" s="4">
        <v>20</v>
      </c>
      <c r="G74" s="9" t="s">
        <v>17</v>
      </c>
      <c r="H74" s="74">
        <v>7</v>
      </c>
      <c r="I74" s="14">
        <v>8</v>
      </c>
      <c r="J74" s="128">
        <v>7</v>
      </c>
      <c r="K74" s="14">
        <v>8</v>
      </c>
      <c r="L74" s="14">
        <v>7</v>
      </c>
      <c r="M74" s="74">
        <v>7</v>
      </c>
      <c r="N74" s="31" t="s">
        <v>165</v>
      </c>
    </row>
    <row r="75" spans="2:13" ht="15.75">
      <c r="B75" s="6"/>
      <c r="C75" t="s">
        <v>24</v>
      </c>
      <c r="D75" s="10" t="s">
        <v>15</v>
      </c>
      <c r="E75" s="9" t="s">
        <v>25</v>
      </c>
      <c r="F75" s="9" t="s">
        <v>163</v>
      </c>
      <c r="G75" s="9" t="s">
        <v>17</v>
      </c>
      <c r="H75" s="54">
        <v>11</v>
      </c>
      <c r="I75" s="14">
        <v>10</v>
      </c>
      <c r="J75" s="128">
        <v>10</v>
      </c>
      <c r="K75" s="130">
        <v>10</v>
      </c>
      <c r="L75" s="14">
        <v>10</v>
      </c>
      <c r="M75" s="54">
        <v>10</v>
      </c>
    </row>
    <row r="76" spans="2:13" ht="15.75">
      <c r="B76" s="6"/>
      <c r="C76" s="8" t="s">
        <v>87</v>
      </c>
      <c r="D76" s="10" t="s">
        <v>19</v>
      </c>
      <c r="E76" s="9">
        <v>1</v>
      </c>
      <c r="F76" s="4"/>
      <c r="G76" s="9"/>
      <c r="H76" s="67">
        <v>1</v>
      </c>
      <c r="M76" s="67">
        <v>1</v>
      </c>
    </row>
    <row r="77" spans="2:13" ht="15.75">
      <c r="B77" s="6"/>
      <c r="C77" t="s">
        <v>172</v>
      </c>
      <c r="D77" s="10" t="s">
        <v>19</v>
      </c>
      <c r="E77" s="9">
        <v>1</v>
      </c>
      <c r="F77" s="9"/>
      <c r="G77" s="9"/>
      <c r="H77" s="67">
        <v>1</v>
      </c>
      <c r="M77" s="67">
        <v>1</v>
      </c>
    </row>
    <row r="78" spans="2:13" ht="15.75">
      <c r="B78" s="6"/>
      <c r="C78" t="s">
        <v>173</v>
      </c>
      <c r="D78" s="10" t="s">
        <v>19</v>
      </c>
      <c r="E78" s="9">
        <v>2</v>
      </c>
      <c r="F78" s="9"/>
      <c r="G78" s="9"/>
      <c r="H78" s="67">
        <v>1</v>
      </c>
      <c r="M78" s="67">
        <v>1</v>
      </c>
    </row>
    <row r="79" spans="2:13" ht="15.75">
      <c r="B79" s="3"/>
      <c r="C79" s="5" t="s">
        <v>65</v>
      </c>
      <c r="D79" s="9" t="s">
        <v>15</v>
      </c>
      <c r="E79" s="9" t="s">
        <v>66</v>
      </c>
      <c r="F79" s="4">
        <v>14</v>
      </c>
      <c r="G79" s="9" t="s">
        <v>17</v>
      </c>
      <c r="H79" s="63">
        <v>1</v>
      </c>
      <c r="I79" s="14">
        <v>1</v>
      </c>
      <c r="J79" s="14">
        <v>1</v>
      </c>
      <c r="K79" s="14">
        <v>1</v>
      </c>
      <c r="L79" s="14">
        <v>1</v>
      </c>
      <c r="M79" s="63">
        <v>1</v>
      </c>
    </row>
    <row r="80" spans="2:13" ht="15.75">
      <c r="B80" s="6"/>
      <c r="E80" s="4"/>
      <c r="F80" s="4"/>
      <c r="G80" s="4"/>
      <c r="H80" s="69">
        <f aca="true" t="shared" si="7" ref="H80:M80">SUM(H66:H79)-H76-H77-H78</f>
        <v>24</v>
      </c>
      <c r="I80" s="85">
        <f t="shared" si="7"/>
        <v>24</v>
      </c>
      <c r="J80" s="85">
        <f t="shared" si="7"/>
        <v>24</v>
      </c>
      <c r="K80" s="85">
        <f t="shared" si="7"/>
        <v>25</v>
      </c>
      <c r="L80" s="85">
        <f t="shared" si="7"/>
        <v>24</v>
      </c>
      <c r="M80" s="69">
        <f t="shared" si="7"/>
        <v>24</v>
      </c>
    </row>
    <row r="81" ht="15.75">
      <c r="B81" s="6"/>
    </row>
    <row r="82" spans="1:13" ht="15.75">
      <c r="A82" t="s">
        <v>10</v>
      </c>
      <c r="B82" s="3" t="s">
        <v>171</v>
      </c>
      <c r="C82" t="s">
        <v>67</v>
      </c>
      <c r="D82" s="10" t="s">
        <v>15</v>
      </c>
      <c r="E82" s="9" t="s">
        <v>13</v>
      </c>
      <c r="F82" s="4">
        <v>28</v>
      </c>
      <c r="G82" s="9" t="s">
        <v>17</v>
      </c>
      <c r="H82" s="129">
        <v>0</v>
      </c>
      <c r="I82" s="14">
        <v>1</v>
      </c>
      <c r="J82" s="14">
        <v>1</v>
      </c>
      <c r="K82" s="14">
        <v>1</v>
      </c>
      <c r="L82" s="14">
        <v>1</v>
      </c>
      <c r="M82" s="54">
        <v>1</v>
      </c>
    </row>
    <row r="83" spans="2:13" ht="15.75">
      <c r="B83" s="3"/>
      <c r="C83" s="131" t="s">
        <v>206</v>
      </c>
      <c r="D83" s="132" t="s">
        <v>15</v>
      </c>
      <c r="E83" s="133" t="s">
        <v>16</v>
      </c>
      <c r="F83" s="133">
        <v>26</v>
      </c>
      <c r="G83" s="133" t="s">
        <v>17</v>
      </c>
      <c r="H83" s="129">
        <v>1</v>
      </c>
      <c r="J83" s="14">
        <v>0</v>
      </c>
      <c r="K83" s="14">
        <v>0</v>
      </c>
      <c r="L83" s="14">
        <v>0</v>
      </c>
      <c r="M83" s="54">
        <v>0</v>
      </c>
    </row>
    <row r="84" spans="2:13" ht="15.75">
      <c r="B84" s="6"/>
      <c r="C84" t="s">
        <v>68</v>
      </c>
      <c r="D84" s="10" t="s">
        <v>15</v>
      </c>
      <c r="E84" s="4" t="s">
        <v>16</v>
      </c>
      <c r="F84" s="4">
        <v>24</v>
      </c>
      <c r="G84" s="9" t="s">
        <v>17</v>
      </c>
      <c r="H84" s="63">
        <v>1</v>
      </c>
      <c r="I84" s="14">
        <v>1</v>
      </c>
      <c r="J84" s="14">
        <v>1</v>
      </c>
      <c r="K84" s="14">
        <v>1</v>
      </c>
      <c r="L84" s="14">
        <v>1</v>
      </c>
      <c r="M84" s="54">
        <v>1</v>
      </c>
    </row>
    <row r="85" spans="2:13" ht="15.75">
      <c r="B85" s="6"/>
      <c r="C85" t="s">
        <v>69</v>
      </c>
      <c r="D85" s="10" t="s">
        <v>15</v>
      </c>
      <c r="E85" s="4" t="s">
        <v>16</v>
      </c>
      <c r="F85" s="4">
        <v>24</v>
      </c>
      <c r="G85" s="9" t="s">
        <v>17</v>
      </c>
      <c r="H85" s="63">
        <v>1</v>
      </c>
      <c r="I85" s="14">
        <v>1</v>
      </c>
      <c r="J85" s="14">
        <v>1</v>
      </c>
      <c r="K85" s="14">
        <v>1</v>
      </c>
      <c r="L85" s="14">
        <v>1</v>
      </c>
      <c r="M85" s="54">
        <v>1</v>
      </c>
    </row>
    <row r="86" spans="1:13" ht="15.75">
      <c r="A86" s="120"/>
      <c r="B86" s="122"/>
      <c r="C86" s="59" t="s">
        <v>181</v>
      </c>
      <c r="D86" s="60" t="s">
        <v>15</v>
      </c>
      <c r="E86" s="61" t="s">
        <v>61</v>
      </c>
      <c r="F86" s="58">
        <v>22</v>
      </c>
      <c r="G86" s="61" t="s">
        <v>17</v>
      </c>
      <c r="H86" s="134">
        <v>0</v>
      </c>
      <c r="I86" s="14">
        <v>1</v>
      </c>
      <c r="J86" s="14">
        <v>1</v>
      </c>
      <c r="K86" s="14">
        <v>1</v>
      </c>
      <c r="L86" s="14">
        <v>1</v>
      </c>
      <c r="M86" s="56">
        <v>1</v>
      </c>
    </row>
    <row r="87" spans="2:14" ht="15.75">
      <c r="B87" s="6"/>
      <c r="C87" t="s">
        <v>41</v>
      </c>
      <c r="D87" s="10" t="s">
        <v>15</v>
      </c>
      <c r="E87" s="4" t="s">
        <v>17</v>
      </c>
      <c r="F87" s="4">
        <v>20</v>
      </c>
      <c r="G87" s="9" t="s">
        <v>17</v>
      </c>
      <c r="H87" s="129">
        <v>6</v>
      </c>
      <c r="I87" s="14">
        <v>5</v>
      </c>
      <c r="J87" s="119">
        <v>6</v>
      </c>
      <c r="K87" s="123">
        <v>7</v>
      </c>
      <c r="L87" s="123">
        <v>7</v>
      </c>
      <c r="M87" s="63">
        <v>7</v>
      </c>
      <c r="N87" s="103"/>
    </row>
    <row r="88" spans="2:13" ht="15.75">
      <c r="B88" s="6"/>
      <c r="C88" t="s">
        <v>24</v>
      </c>
      <c r="D88" s="10" t="s">
        <v>15</v>
      </c>
      <c r="E88" s="9" t="s">
        <v>25</v>
      </c>
      <c r="F88" s="9" t="s">
        <v>163</v>
      </c>
      <c r="G88" s="9" t="s">
        <v>17</v>
      </c>
      <c r="H88" s="54">
        <v>14</v>
      </c>
      <c r="I88" s="14">
        <v>14</v>
      </c>
      <c r="J88" s="119">
        <v>13</v>
      </c>
      <c r="K88" s="123">
        <v>12</v>
      </c>
      <c r="L88" s="123">
        <v>12</v>
      </c>
      <c r="M88" s="63">
        <v>12</v>
      </c>
    </row>
    <row r="89" spans="2:13" ht="15.75">
      <c r="B89" s="6"/>
      <c r="H89" s="69">
        <f aca="true" t="shared" si="8" ref="H89:M89">SUM(H82:H88)</f>
        <v>23</v>
      </c>
      <c r="I89" s="85">
        <f t="shared" si="8"/>
        <v>23</v>
      </c>
      <c r="J89" s="85">
        <f t="shared" si="8"/>
        <v>23</v>
      </c>
      <c r="K89" s="85">
        <f t="shared" si="8"/>
        <v>23</v>
      </c>
      <c r="L89" s="85">
        <f t="shared" si="8"/>
        <v>23</v>
      </c>
      <c r="M89" s="69">
        <f t="shared" si="8"/>
        <v>23</v>
      </c>
    </row>
    <row r="90" ht="15.75">
      <c r="B90" s="6"/>
    </row>
    <row r="91" spans="1:13" ht="15.75">
      <c r="A91" t="s">
        <v>10</v>
      </c>
      <c r="B91" s="6" t="s">
        <v>70</v>
      </c>
      <c r="C91" t="s">
        <v>71</v>
      </c>
      <c r="D91" s="9" t="s">
        <v>15</v>
      </c>
      <c r="E91" s="9" t="s">
        <v>13</v>
      </c>
      <c r="F91" s="4">
        <v>28</v>
      </c>
      <c r="G91" s="9" t="s">
        <v>17</v>
      </c>
      <c r="H91" s="54">
        <v>0</v>
      </c>
      <c r="I91" s="14">
        <v>1</v>
      </c>
      <c r="J91" s="14">
        <v>1</v>
      </c>
      <c r="K91" s="14">
        <v>1</v>
      </c>
      <c r="L91" s="14">
        <v>1</v>
      </c>
      <c r="M91" s="54">
        <v>1</v>
      </c>
    </row>
    <row r="92" spans="2:13" ht="15.75">
      <c r="B92" s="3" t="s">
        <v>72</v>
      </c>
      <c r="C92" s="8" t="s">
        <v>73</v>
      </c>
      <c r="D92" s="10" t="s">
        <v>15</v>
      </c>
      <c r="E92" s="9" t="s">
        <v>16</v>
      </c>
      <c r="F92" s="10">
        <v>26</v>
      </c>
      <c r="G92" s="9" t="s">
        <v>17</v>
      </c>
      <c r="H92" s="54">
        <v>1</v>
      </c>
      <c r="I92" s="14">
        <v>0</v>
      </c>
      <c r="J92" s="14">
        <v>0</v>
      </c>
      <c r="K92" s="14">
        <v>0</v>
      </c>
      <c r="L92" s="14">
        <v>0</v>
      </c>
      <c r="M92" s="54">
        <v>0</v>
      </c>
    </row>
    <row r="93" spans="2:13" ht="15.75">
      <c r="B93" s="6"/>
      <c r="C93" s="8" t="s">
        <v>74</v>
      </c>
      <c r="D93" s="9" t="s">
        <v>15</v>
      </c>
      <c r="E93" s="4" t="s">
        <v>16</v>
      </c>
      <c r="F93" s="4">
        <v>24</v>
      </c>
      <c r="G93" s="9" t="s">
        <v>17</v>
      </c>
      <c r="H93" s="54">
        <v>1</v>
      </c>
      <c r="I93" s="14">
        <v>1</v>
      </c>
      <c r="J93" s="14">
        <v>1</v>
      </c>
      <c r="K93" s="14">
        <v>1</v>
      </c>
      <c r="L93" s="14">
        <v>1</v>
      </c>
      <c r="M93" s="54">
        <v>1</v>
      </c>
    </row>
    <row r="94" spans="2:13" ht="15.75">
      <c r="B94" s="51"/>
      <c r="C94" s="50" t="s">
        <v>166</v>
      </c>
      <c r="D94" s="30" t="s">
        <v>15</v>
      </c>
      <c r="E94" s="30" t="s">
        <v>16</v>
      </c>
      <c r="F94" s="30">
        <v>24</v>
      </c>
      <c r="G94" s="30" t="s">
        <v>17</v>
      </c>
      <c r="H94" s="63">
        <v>0</v>
      </c>
      <c r="I94" s="14">
        <v>0</v>
      </c>
      <c r="J94" s="14">
        <v>0</v>
      </c>
      <c r="K94" s="14">
        <v>0</v>
      </c>
      <c r="L94" s="14">
        <v>1</v>
      </c>
      <c r="M94" s="63">
        <v>1</v>
      </c>
    </row>
    <row r="95" spans="2:13" ht="15.75">
      <c r="B95" s="51"/>
      <c r="C95" s="50" t="s">
        <v>176</v>
      </c>
      <c r="D95" s="30" t="s">
        <v>15</v>
      </c>
      <c r="E95" s="30" t="s">
        <v>61</v>
      </c>
      <c r="F95" s="30">
        <v>22</v>
      </c>
      <c r="G95" s="30" t="s">
        <v>17</v>
      </c>
      <c r="H95" s="63">
        <v>1</v>
      </c>
      <c r="I95" s="14">
        <v>1</v>
      </c>
      <c r="J95" s="14">
        <v>1</v>
      </c>
      <c r="K95" s="14">
        <v>1</v>
      </c>
      <c r="L95" s="14">
        <v>0</v>
      </c>
      <c r="M95" s="63">
        <v>0</v>
      </c>
    </row>
    <row r="96" spans="2:13" ht="15.75">
      <c r="B96" s="6"/>
      <c r="C96" s="50" t="s">
        <v>75</v>
      </c>
      <c r="D96" s="30" t="s">
        <v>15</v>
      </c>
      <c r="E96" s="30" t="s">
        <v>61</v>
      </c>
      <c r="F96" s="30">
        <v>22</v>
      </c>
      <c r="G96" s="30" t="s">
        <v>17</v>
      </c>
      <c r="H96" s="63">
        <v>0</v>
      </c>
      <c r="I96" s="14">
        <v>0</v>
      </c>
      <c r="J96" s="14">
        <v>1</v>
      </c>
      <c r="K96" s="14">
        <v>1</v>
      </c>
      <c r="L96" s="14">
        <v>1</v>
      </c>
      <c r="M96" s="63">
        <v>1</v>
      </c>
    </row>
    <row r="97" spans="2:13" ht="15.75">
      <c r="B97" s="6"/>
      <c r="C97" t="s">
        <v>21</v>
      </c>
      <c r="D97" s="9" t="s">
        <v>15</v>
      </c>
      <c r="E97" s="4" t="s">
        <v>17</v>
      </c>
      <c r="F97" s="4">
        <v>20</v>
      </c>
      <c r="G97" s="9" t="s">
        <v>17</v>
      </c>
      <c r="H97" s="54">
        <v>4</v>
      </c>
      <c r="I97" s="14">
        <v>4</v>
      </c>
      <c r="J97" s="14">
        <v>4</v>
      </c>
      <c r="K97" s="14">
        <v>4</v>
      </c>
      <c r="L97" s="14">
        <v>4</v>
      </c>
      <c r="M97" s="54">
        <v>4</v>
      </c>
    </row>
    <row r="98" spans="2:13" ht="15.75">
      <c r="B98" s="6"/>
      <c r="C98" t="s">
        <v>24</v>
      </c>
      <c r="D98" s="10" t="s">
        <v>15</v>
      </c>
      <c r="E98" s="9" t="s">
        <v>25</v>
      </c>
      <c r="F98" s="9" t="s">
        <v>163</v>
      </c>
      <c r="G98" s="9" t="s">
        <v>17</v>
      </c>
      <c r="H98" s="63">
        <v>6</v>
      </c>
      <c r="I98" s="14">
        <v>6</v>
      </c>
      <c r="J98" s="14">
        <v>5</v>
      </c>
      <c r="K98" s="14">
        <v>5</v>
      </c>
      <c r="L98" s="14">
        <v>5</v>
      </c>
      <c r="M98" s="63">
        <v>5</v>
      </c>
    </row>
    <row r="99" spans="2:13" ht="15.75">
      <c r="B99" s="6"/>
      <c r="E99" s="4"/>
      <c r="F99" s="4"/>
      <c r="G99" s="4"/>
      <c r="H99" s="68">
        <f aca="true" t="shared" si="9" ref="H99:M99">SUM(H91:H98)</f>
        <v>13</v>
      </c>
      <c r="I99" s="84">
        <f t="shared" si="9"/>
        <v>13</v>
      </c>
      <c r="J99" s="84">
        <f t="shared" si="9"/>
        <v>13</v>
      </c>
      <c r="K99" s="84">
        <f t="shared" si="9"/>
        <v>13</v>
      </c>
      <c r="L99" s="84">
        <f t="shared" si="9"/>
        <v>13</v>
      </c>
      <c r="M99" s="68">
        <f t="shared" si="9"/>
        <v>13</v>
      </c>
    </row>
    <row r="100" ht="15.75">
      <c r="B100" s="6"/>
    </row>
    <row r="101" spans="2:13" ht="15.75">
      <c r="B101" s="6"/>
      <c r="E101" s="4"/>
      <c r="F101" s="4"/>
      <c r="G101" s="4"/>
      <c r="H101" s="54"/>
      <c r="M101" s="54"/>
    </row>
    <row r="102" spans="1:13" ht="15.75">
      <c r="A102" t="s">
        <v>10</v>
      </c>
      <c r="B102" s="6" t="s">
        <v>76</v>
      </c>
      <c r="C102" s="8" t="s">
        <v>77</v>
      </c>
      <c r="D102" s="9" t="s">
        <v>15</v>
      </c>
      <c r="E102" s="9" t="s">
        <v>16</v>
      </c>
      <c r="F102" s="4">
        <v>26</v>
      </c>
      <c r="G102" s="9" t="s">
        <v>17</v>
      </c>
      <c r="H102" s="54">
        <v>1</v>
      </c>
      <c r="I102" s="14">
        <v>1</v>
      </c>
      <c r="J102" s="14">
        <v>1</v>
      </c>
      <c r="K102" s="14">
        <v>1</v>
      </c>
      <c r="L102" s="14">
        <v>1</v>
      </c>
      <c r="M102" s="54">
        <v>1</v>
      </c>
    </row>
    <row r="103" spans="2:13" ht="15.75">
      <c r="B103" s="6"/>
      <c r="C103" s="8" t="s">
        <v>78</v>
      </c>
      <c r="D103" s="9" t="s">
        <v>15</v>
      </c>
      <c r="E103" s="4" t="s">
        <v>16</v>
      </c>
      <c r="F103" s="4">
        <v>24</v>
      </c>
      <c r="G103" s="9" t="s">
        <v>17</v>
      </c>
      <c r="H103" s="54">
        <v>1</v>
      </c>
      <c r="I103" s="14">
        <v>1</v>
      </c>
      <c r="J103" s="14">
        <v>1</v>
      </c>
      <c r="K103" s="14">
        <v>1</v>
      </c>
      <c r="L103" s="14">
        <v>1</v>
      </c>
      <c r="M103" s="54">
        <v>1</v>
      </c>
    </row>
    <row r="104" spans="2:13" ht="15.75">
      <c r="B104" s="6"/>
      <c r="C104" s="8" t="s">
        <v>79</v>
      </c>
      <c r="D104" s="9" t="s">
        <v>15</v>
      </c>
      <c r="E104" s="4" t="s">
        <v>16</v>
      </c>
      <c r="F104" s="4">
        <v>24</v>
      </c>
      <c r="G104" s="9" t="s">
        <v>17</v>
      </c>
      <c r="H104" s="54">
        <v>1</v>
      </c>
      <c r="I104" s="14">
        <v>0</v>
      </c>
      <c r="J104" s="14">
        <v>0</v>
      </c>
      <c r="K104" s="14">
        <v>1</v>
      </c>
      <c r="L104" s="14">
        <v>1</v>
      </c>
      <c r="M104" s="54">
        <v>1</v>
      </c>
    </row>
    <row r="105" spans="2:13" ht="15.75">
      <c r="B105" s="51"/>
      <c r="C105" s="8" t="s">
        <v>80</v>
      </c>
      <c r="D105" s="30" t="s">
        <v>15</v>
      </c>
      <c r="E105" s="30" t="s">
        <v>61</v>
      </c>
      <c r="F105" s="30">
        <v>22</v>
      </c>
      <c r="G105" s="30" t="s">
        <v>17</v>
      </c>
      <c r="H105" s="54">
        <v>1</v>
      </c>
      <c r="I105" s="14">
        <v>1</v>
      </c>
      <c r="J105" s="14">
        <v>1</v>
      </c>
      <c r="K105" s="14">
        <v>1</v>
      </c>
      <c r="L105" s="14">
        <v>1</v>
      </c>
      <c r="M105" s="63">
        <v>1</v>
      </c>
    </row>
    <row r="106" spans="2:13" ht="15.75">
      <c r="B106" s="51"/>
      <c r="C106" s="43" t="s">
        <v>82</v>
      </c>
      <c r="D106" s="30" t="s">
        <v>15</v>
      </c>
      <c r="E106" s="30" t="s">
        <v>61</v>
      </c>
      <c r="F106" s="30">
        <v>22</v>
      </c>
      <c r="G106" s="30" t="s">
        <v>17</v>
      </c>
      <c r="H106" s="54">
        <v>1</v>
      </c>
      <c r="I106" s="14">
        <v>1</v>
      </c>
      <c r="J106" s="14">
        <v>1</v>
      </c>
      <c r="K106" s="14">
        <v>1</v>
      </c>
      <c r="L106" s="14">
        <v>1</v>
      </c>
      <c r="M106" s="63">
        <v>1</v>
      </c>
    </row>
    <row r="107" spans="2:13" ht="15.75">
      <c r="B107" s="6"/>
      <c r="C107" s="43" t="s">
        <v>81</v>
      </c>
      <c r="D107" s="42" t="s">
        <v>15</v>
      </c>
      <c r="E107" s="42" t="s">
        <v>25</v>
      </c>
      <c r="F107" s="42">
        <v>18</v>
      </c>
      <c r="G107" s="42" t="s">
        <v>17</v>
      </c>
      <c r="H107" s="54">
        <v>1</v>
      </c>
      <c r="I107" s="14">
        <v>1</v>
      </c>
      <c r="J107" s="14">
        <v>1</v>
      </c>
      <c r="K107" s="14">
        <v>1</v>
      </c>
      <c r="L107" s="14">
        <v>1</v>
      </c>
      <c r="M107" s="83">
        <v>1</v>
      </c>
    </row>
    <row r="108" spans="2:13" ht="15.75">
      <c r="B108" s="6"/>
      <c r="C108" t="s">
        <v>21</v>
      </c>
      <c r="D108" s="9" t="s">
        <v>15</v>
      </c>
      <c r="E108" s="4" t="s">
        <v>17</v>
      </c>
      <c r="F108" s="4">
        <v>20</v>
      </c>
      <c r="G108" s="9" t="s">
        <v>17</v>
      </c>
      <c r="H108" s="54">
        <v>4</v>
      </c>
      <c r="I108" s="14">
        <v>4</v>
      </c>
      <c r="J108" s="14">
        <v>4</v>
      </c>
      <c r="K108" s="14">
        <v>4</v>
      </c>
      <c r="L108" s="14">
        <v>4</v>
      </c>
      <c r="M108" s="54">
        <v>4</v>
      </c>
    </row>
    <row r="109" spans="2:13" ht="15.75">
      <c r="B109" s="6"/>
      <c r="C109" t="s">
        <v>24</v>
      </c>
      <c r="D109" s="10" t="s">
        <v>15</v>
      </c>
      <c r="E109" s="9" t="s">
        <v>25</v>
      </c>
      <c r="F109" s="9" t="s">
        <v>163</v>
      </c>
      <c r="G109" s="9" t="s">
        <v>17</v>
      </c>
      <c r="H109" s="54">
        <v>7</v>
      </c>
      <c r="I109" s="14">
        <v>7</v>
      </c>
      <c r="J109" s="14">
        <v>7</v>
      </c>
      <c r="K109" s="14">
        <v>6</v>
      </c>
      <c r="L109" s="14">
        <v>6</v>
      </c>
      <c r="M109" s="54">
        <v>6</v>
      </c>
    </row>
    <row r="110" spans="2:13" ht="15.75">
      <c r="B110" s="6"/>
      <c r="E110" s="4"/>
      <c r="F110" s="4"/>
      <c r="G110" s="4"/>
      <c r="H110" s="72">
        <f aca="true" t="shared" si="10" ref="H110:M110">SUM(H102:H109)</f>
        <v>17</v>
      </c>
      <c r="I110" s="87">
        <f t="shared" si="10"/>
        <v>16</v>
      </c>
      <c r="J110" s="87">
        <f t="shared" si="10"/>
        <v>16</v>
      </c>
      <c r="K110" s="87">
        <f t="shared" si="10"/>
        <v>16</v>
      </c>
      <c r="L110" s="87">
        <f t="shared" si="10"/>
        <v>16</v>
      </c>
      <c r="M110" s="72">
        <f t="shared" si="10"/>
        <v>16</v>
      </c>
    </row>
    <row r="111" ht="15.75">
      <c r="B111" s="6"/>
    </row>
    <row r="112" spans="2:13" ht="15.75">
      <c r="B112" s="6"/>
      <c r="E112" s="4"/>
      <c r="F112" s="4"/>
      <c r="G112" s="4"/>
      <c r="H112" s="72"/>
      <c r="M112" s="72"/>
    </row>
    <row r="113" spans="1:13" ht="15.75">
      <c r="A113" t="s">
        <v>10</v>
      </c>
      <c r="B113" s="3" t="s">
        <v>83</v>
      </c>
      <c r="C113" t="s">
        <v>84</v>
      </c>
      <c r="D113" s="10" t="s">
        <v>15</v>
      </c>
      <c r="E113" s="4" t="s">
        <v>13</v>
      </c>
      <c r="F113" s="4">
        <v>28</v>
      </c>
      <c r="G113" s="9" t="s">
        <v>17</v>
      </c>
      <c r="H113" s="54">
        <v>1</v>
      </c>
      <c r="I113" s="14">
        <v>1</v>
      </c>
      <c r="J113" s="14">
        <v>1</v>
      </c>
      <c r="K113" s="14">
        <v>1</v>
      </c>
      <c r="L113" s="14">
        <v>1</v>
      </c>
      <c r="M113" s="54">
        <v>1</v>
      </c>
    </row>
    <row r="114" spans="2:13" ht="15.75">
      <c r="B114" s="3"/>
      <c r="C114" t="s">
        <v>85</v>
      </c>
      <c r="D114" s="10" t="s">
        <v>15</v>
      </c>
      <c r="E114" s="9" t="s">
        <v>16</v>
      </c>
      <c r="F114" s="4">
        <v>26</v>
      </c>
      <c r="G114" s="9" t="s">
        <v>17</v>
      </c>
      <c r="H114" s="54">
        <v>1</v>
      </c>
      <c r="I114" s="14">
        <v>1</v>
      </c>
      <c r="J114" s="14">
        <v>1</v>
      </c>
      <c r="K114" s="14">
        <v>1</v>
      </c>
      <c r="L114" s="14">
        <v>1</v>
      </c>
      <c r="M114" s="54">
        <v>1</v>
      </c>
    </row>
    <row r="115" spans="2:13" ht="15.75">
      <c r="B115" s="3"/>
      <c r="C115" t="s">
        <v>187</v>
      </c>
      <c r="D115" s="10" t="s">
        <v>15</v>
      </c>
      <c r="E115" s="9" t="s">
        <v>16</v>
      </c>
      <c r="F115" s="4">
        <v>26</v>
      </c>
      <c r="G115" s="9" t="s">
        <v>17</v>
      </c>
      <c r="H115" s="54">
        <v>0</v>
      </c>
      <c r="I115" s="14">
        <v>1</v>
      </c>
      <c r="J115" s="14">
        <v>1</v>
      </c>
      <c r="K115" s="14">
        <v>1</v>
      </c>
      <c r="L115" s="14">
        <v>1</v>
      </c>
      <c r="M115" s="54">
        <v>1</v>
      </c>
    </row>
    <row r="116" spans="2:13" ht="15.75">
      <c r="B116" s="6"/>
      <c r="C116" s="8" t="s">
        <v>86</v>
      </c>
      <c r="D116" s="10" t="s">
        <v>15</v>
      </c>
      <c r="E116" s="4" t="s">
        <v>16</v>
      </c>
      <c r="F116" s="4">
        <v>24</v>
      </c>
      <c r="G116" s="9" t="s">
        <v>17</v>
      </c>
      <c r="H116" s="54">
        <v>1</v>
      </c>
      <c r="I116" s="14">
        <v>0</v>
      </c>
      <c r="J116" s="14">
        <v>0</v>
      </c>
      <c r="K116" s="119">
        <v>1</v>
      </c>
      <c r="L116" s="119">
        <v>1</v>
      </c>
      <c r="M116" s="54">
        <v>1</v>
      </c>
    </row>
    <row r="117" spans="2:13" ht="15.75">
      <c r="B117" s="6"/>
      <c r="C117" s="8" t="s">
        <v>189</v>
      </c>
      <c r="D117" s="10" t="s">
        <v>19</v>
      </c>
      <c r="E117" s="9">
        <v>2</v>
      </c>
      <c r="F117" s="4"/>
      <c r="G117" s="9"/>
      <c r="H117" s="67">
        <v>1</v>
      </c>
      <c r="M117" s="67">
        <v>1</v>
      </c>
    </row>
    <row r="118" spans="2:13" ht="15.75">
      <c r="B118" s="6"/>
      <c r="C118" t="s">
        <v>88</v>
      </c>
      <c r="D118" s="10" t="s">
        <v>15</v>
      </c>
      <c r="E118" s="4" t="s">
        <v>17</v>
      </c>
      <c r="F118" s="4">
        <v>20</v>
      </c>
      <c r="G118" s="9" t="s">
        <v>17</v>
      </c>
      <c r="H118" s="54">
        <v>0</v>
      </c>
      <c r="I118" s="14">
        <v>0</v>
      </c>
      <c r="J118" s="14">
        <v>0</v>
      </c>
      <c r="K118" s="14">
        <v>0</v>
      </c>
      <c r="L118" s="14">
        <v>1</v>
      </c>
      <c r="M118" s="54">
        <v>1</v>
      </c>
    </row>
    <row r="119" spans="2:13" ht="15.75">
      <c r="B119" s="6"/>
      <c r="C119" t="s">
        <v>24</v>
      </c>
      <c r="D119" s="10" t="s">
        <v>15</v>
      </c>
      <c r="E119" s="9" t="s">
        <v>25</v>
      </c>
      <c r="F119" s="9" t="s">
        <v>163</v>
      </c>
      <c r="G119" s="9" t="s">
        <v>17</v>
      </c>
      <c r="H119" s="54">
        <v>2</v>
      </c>
      <c r="I119" s="14">
        <v>2</v>
      </c>
      <c r="J119" s="14">
        <v>2</v>
      </c>
      <c r="K119" s="119">
        <v>1</v>
      </c>
      <c r="L119" s="119">
        <v>0</v>
      </c>
      <c r="M119" s="54">
        <v>0</v>
      </c>
    </row>
    <row r="120" spans="2:13" ht="15.75">
      <c r="B120" s="6"/>
      <c r="C120" t="s">
        <v>65</v>
      </c>
      <c r="D120" s="10" t="s">
        <v>15</v>
      </c>
      <c r="E120" s="9" t="s">
        <v>66</v>
      </c>
      <c r="F120" s="4">
        <v>14</v>
      </c>
      <c r="G120" s="9" t="s">
        <v>17</v>
      </c>
      <c r="H120" s="53">
        <v>1</v>
      </c>
      <c r="I120" s="14">
        <v>1</v>
      </c>
      <c r="J120" s="14">
        <v>1</v>
      </c>
      <c r="K120" s="14">
        <v>1</v>
      </c>
      <c r="L120" s="14">
        <v>1</v>
      </c>
      <c r="M120" s="53">
        <v>1</v>
      </c>
    </row>
    <row r="121" spans="2:13" ht="15.75">
      <c r="B121" s="6"/>
      <c r="E121" s="4"/>
      <c r="F121" s="4"/>
      <c r="G121" s="4"/>
      <c r="H121" s="69">
        <f aca="true" t="shared" si="11" ref="H121:M121">SUM(H113:H120)-H117</f>
        <v>6</v>
      </c>
      <c r="I121" s="85">
        <f t="shared" si="11"/>
        <v>6</v>
      </c>
      <c r="J121" s="85">
        <f t="shared" si="11"/>
        <v>6</v>
      </c>
      <c r="K121" s="85">
        <f t="shared" si="11"/>
        <v>6</v>
      </c>
      <c r="L121" s="85">
        <f t="shared" si="11"/>
        <v>6</v>
      </c>
      <c r="M121" s="69">
        <f t="shared" si="11"/>
        <v>6</v>
      </c>
    </row>
    <row r="122" spans="2:13" ht="15.75">
      <c r="B122" s="6"/>
      <c r="E122" s="4"/>
      <c r="F122" s="4"/>
      <c r="G122" s="4"/>
      <c r="H122" s="69"/>
      <c r="M122" s="69"/>
    </row>
    <row r="123" spans="2:13" ht="15.75">
      <c r="B123" s="6"/>
      <c r="E123" s="4"/>
      <c r="F123" s="4"/>
      <c r="G123" s="4"/>
      <c r="H123" s="69"/>
      <c r="M123" s="69"/>
    </row>
    <row r="124" spans="1:13" ht="15.75">
      <c r="A124" s="5" t="s">
        <v>89</v>
      </c>
      <c r="B124" s="3" t="s">
        <v>90</v>
      </c>
      <c r="C124" s="5" t="s">
        <v>91</v>
      </c>
      <c r="D124" s="9" t="s">
        <v>15</v>
      </c>
      <c r="E124" s="4" t="s">
        <v>61</v>
      </c>
      <c r="F124" s="4">
        <v>22</v>
      </c>
      <c r="G124" s="9" t="s">
        <v>17</v>
      </c>
      <c r="H124" s="54">
        <v>1</v>
      </c>
      <c r="I124" s="14">
        <v>1</v>
      </c>
      <c r="J124" s="14">
        <v>1</v>
      </c>
      <c r="K124" s="14">
        <v>1</v>
      </c>
      <c r="L124" s="14">
        <v>1</v>
      </c>
      <c r="M124" s="54">
        <v>1</v>
      </c>
    </row>
    <row r="125" spans="2:13" ht="15.75">
      <c r="B125" s="6"/>
      <c r="C125" t="s">
        <v>24</v>
      </c>
      <c r="D125" s="10" t="s">
        <v>15</v>
      </c>
      <c r="E125" s="9" t="s">
        <v>25</v>
      </c>
      <c r="F125" s="9" t="s">
        <v>163</v>
      </c>
      <c r="G125" s="9" t="s">
        <v>17</v>
      </c>
      <c r="H125" s="54">
        <v>1</v>
      </c>
      <c r="I125" s="14">
        <v>1</v>
      </c>
      <c r="J125" s="14">
        <v>1</v>
      </c>
      <c r="K125" s="14">
        <v>1</v>
      </c>
      <c r="L125" s="14">
        <v>1</v>
      </c>
      <c r="M125" s="54">
        <v>1</v>
      </c>
    </row>
    <row r="126" spans="2:13" ht="15.75">
      <c r="B126" s="6"/>
      <c r="E126" s="4"/>
      <c r="F126" s="4"/>
      <c r="G126" s="4"/>
      <c r="H126" s="68">
        <f aca="true" t="shared" si="12" ref="H126:M126">SUM(H124:H125)</f>
        <v>2</v>
      </c>
      <c r="I126" s="84">
        <f t="shared" si="12"/>
        <v>2</v>
      </c>
      <c r="J126" s="84">
        <f t="shared" si="12"/>
        <v>2</v>
      </c>
      <c r="K126" s="84">
        <f t="shared" si="12"/>
        <v>2</v>
      </c>
      <c r="L126" s="84">
        <f t="shared" si="12"/>
        <v>2</v>
      </c>
      <c r="M126" s="68">
        <f t="shared" si="12"/>
        <v>2</v>
      </c>
    </row>
    <row r="127" spans="2:12" ht="15.75">
      <c r="B127" s="6"/>
      <c r="I127" s="119"/>
      <c r="J127" s="119"/>
      <c r="K127" s="119"/>
      <c r="L127" s="119"/>
    </row>
    <row r="128" spans="1:13" ht="15.75">
      <c r="A128" s="104" t="s">
        <v>92</v>
      </c>
      <c r="B128" s="105" t="s">
        <v>93</v>
      </c>
      <c r="C128" s="104" t="s">
        <v>94</v>
      </c>
      <c r="D128" s="106" t="s">
        <v>15</v>
      </c>
      <c r="E128" s="106" t="s">
        <v>13</v>
      </c>
      <c r="F128" s="106">
        <v>28</v>
      </c>
      <c r="G128" s="106" t="s">
        <v>17</v>
      </c>
      <c r="H128" s="107">
        <v>0</v>
      </c>
      <c r="I128" s="108">
        <v>1</v>
      </c>
      <c r="J128" s="108">
        <v>1</v>
      </c>
      <c r="K128" s="108">
        <v>1</v>
      </c>
      <c r="L128" s="108">
        <v>1</v>
      </c>
      <c r="M128" s="107">
        <v>1</v>
      </c>
    </row>
    <row r="129" spans="1:13" ht="15.75">
      <c r="A129" s="118"/>
      <c r="B129" s="105"/>
      <c r="C129" s="104"/>
      <c r="D129" s="106"/>
      <c r="E129" s="106"/>
      <c r="F129" s="106"/>
      <c r="G129" s="106"/>
      <c r="H129" s="107"/>
      <c r="I129" s="108"/>
      <c r="J129" s="108"/>
      <c r="K129" s="108"/>
      <c r="L129" s="108"/>
      <c r="M129" s="107"/>
    </row>
    <row r="130" spans="1:13" ht="15.75">
      <c r="A130" s="104"/>
      <c r="B130" s="105"/>
      <c r="C130" s="104" t="s">
        <v>95</v>
      </c>
      <c r="D130" s="106" t="s">
        <v>15</v>
      </c>
      <c r="E130" s="106" t="s">
        <v>25</v>
      </c>
      <c r="F130" s="106">
        <v>18</v>
      </c>
      <c r="G130" s="106" t="s">
        <v>17</v>
      </c>
      <c r="H130" s="107">
        <v>1</v>
      </c>
      <c r="I130" s="108">
        <v>1</v>
      </c>
      <c r="J130" s="108">
        <v>1</v>
      </c>
      <c r="K130" s="108">
        <v>1</v>
      </c>
      <c r="L130" s="108">
        <v>1</v>
      </c>
      <c r="M130" s="107">
        <v>1</v>
      </c>
    </row>
    <row r="131" spans="1:13" ht="15.75">
      <c r="A131" s="104"/>
      <c r="B131" s="105"/>
      <c r="C131" s="104"/>
      <c r="D131" s="106"/>
      <c r="E131" s="106"/>
      <c r="F131" s="106"/>
      <c r="G131" s="106"/>
      <c r="H131" s="107"/>
      <c r="I131" s="108"/>
      <c r="J131" s="108"/>
      <c r="K131" s="108"/>
      <c r="L131" s="108"/>
      <c r="M131" s="107"/>
    </row>
    <row r="132" spans="1:13" ht="15.75">
      <c r="A132" s="104"/>
      <c r="B132" s="105"/>
      <c r="C132" s="104" t="s">
        <v>167</v>
      </c>
      <c r="D132" s="106" t="s">
        <v>15</v>
      </c>
      <c r="E132" s="106" t="s">
        <v>16</v>
      </c>
      <c r="F132" s="106">
        <v>26</v>
      </c>
      <c r="G132" s="106" t="s">
        <v>17</v>
      </c>
      <c r="H132" s="107">
        <v>1</v>
      </c>
      <c r="I132" s="108">
        <v>1</v>
      </c>
      <c r="J132" s="108">
        <v>1</v>
      </c>
      <c r="K132" s="108">
        <v>1</v>
      </c>
      <c r="L132" s="108">
        <v>1</v>
      </c>
      <c r="M132" s="107">
        <v>1</v>
      </c>
    </row>
    <row r="133" spans="1:13" ht="15.75">
      <c r="A133" s="104"/>
      <c r="B133" s="105"/>
      <c r="C133" s="104" t="s">
        <v>182</v>
      </c>
      <c r="D133" s="106" t="s">
        <v>15</v>
      </c>
      <c r="E133" s="106" t="s">
        <v>16</v>
      </c>
      <c r="F133" s="106">
        <v>25</v>
      </c>
      <c r="G133" s="106" t="s">
        <v>17</v>
      </c>
      <c r="H133" s="107">
        <v>0</v>
      </c>
      <c r="I133" s="108">
        <v>0</v>
      </c>
      <c r="J133" s="108">
        <v>2</v>
      </c>
      <c r="K133" s="108">
        <v>2</v>
      </c>
      <c r="L133" s="108">
        <v>2</v>
      </c>
      <c r="M133" s="107">
        <v>2</v>
      </c>
    </row>
    <row r="134" spans="1:13" ht="15.75">
      <c r="A134" s="104"/>
      <c r="B134" s="105"/>
      <c r="C134" s="104" t="s">
        <v>183</v>
      </c>
      <c r="D134" s="106" t="s">
        <v>15</v>
      </c>
      <c r="E134" s="106" t="s">
        <v>13</v>
      </c>
      <c r="F134" s="106">
        <v>24</v>
      </c>
      <c r="G134" s="106" t="s">
        <v>17</v>
      </c>
      <c r="H134" s="107">
        <v>9</v>
      </c>
      <c r="I134" s="108">
        <v>9</v>
      </c>
      <c r="J134" s="108">
        <v>6</v>
      </c>
      <c r="K134" s="108">
        <v>6</v>
      </c>
      <c r="L134" s="108">
        <v>6</v>
      </c>
      <c r="M134" s="107">
        <v>6</v>
      </c>
    </row>
    <row r="135" spans="1:13" ht="15.75">
      <c r="A135" s="104"/>
      <c r="B135" s="105"/>
      <c r="C135" s="104" t="s">
        <v>184</v>
      </c>
      <c r="D135" s="106" t="s">
        <v>15</v>
      </c>
      <c r="E135" s="106" t="s">
        <v>96</v>
      </c>
      <c r="F135" s="106">
        <v>22</v>
      </c>
      <c r="G135" s="106" t="s">
        <v>17</v>
      </c>
      <c r="H135" s="107">
        <v>4</v>
      </c>
      <c r="I135" s="108">
        <v>3</v>
      </c>
      <c r="J135" s="108">
        <v>4</v>
      </c>
      <c r="K135" s="108">
        <v>4</v>
      </c>
      <c r="L135" s="108">
        <v>4</v>
      </c>
      <c r="M135" s="107">
        <v>4</v>
      </c>
    </row>
    <row r="136" spans="1:13" ht="15.75">
      <c r="A136" s="104"/>
      <c r="B136" s="105"/>
      <c r="C136" s="104" t="s">
        <v>97</v>
      </c>
      <c r="D136" s="106" t="s">
        <v>19</v>
      </c>
      <c r="E136" s="106">
        <v>1</v>
      </c>
      <c r="F136" s="106"/>
      <c r="G136" s="106"/>
      <c r="H136" s="109">
        <v>1</v>
      </c>
      <c r="I136" s="108"/>
      <c r="J136" s="108"/>
      <c r="K136" s="108"/>
      <c r="L136" s="108"/>
      <c r="M136" s="109">
        <v>1</v>
      </c>
    </row>
    <row r="137" spans="1:13" ht="15.75">
      <c r="A137" s="104"/>
      <c r="B137" s="105"/>
      <c r="C137" s="104" t="s">
        <v>98</v>
      </c>
      <c r="D137" s="106" t="s">
        <v>19</v>
      </c>
      <c r="E137" s="106">
        <v>3</v>
      </c>
      <c r="F137" s="106"/>
      <c r="G137" s="106"/>
      <c r="H137" s="109">
        <v>3</v>
      </c>
      <c r="I137" s="108"/>
      <c r="J137" s="108"/>
      <c r="K137" s="108"/>
      <c r="L137" s="108"/>
      <c r="M137" s="109">
        <v>3</v>
      </c>
    </row>
    <row r="138" spans="1:13" ht="15.75">
      <c r="A138" s="104"/>
      <c r="B138" s="105"/>
      <c r="C138" s="104" t="s">
        <v>99</v>
      </c>
      <c r="D138" s="106" t="s">
        <v>19</v>
      </c>
      <c r="E138" s="106">
        <v>3</v>
      </c>
      <c r="F138" s="106"/>
      <c r="G138" s="106"/>
      <c r="H138" s="109">
        <v>1</v>
      </c>
      <c r="I138" s="108"/>
      <c r="J138" s="108"/>
      <c r="K138" s="108"/>
      <c r="L138" s="108"/>
      <c r="M138" s="109">
        <v>1</v>
      </c>
    </row>
    <row r="139" spans="1:13" ht="15.75">
      <c r="A139" s="104"/>
      <c r="B139" s="105"/>
      <c r="C139" s="104"/>
      <c r="D139" s="106"/>
      <c r="E139" s="106"/>
      <c r="F139" s="106"/>
      <c r="G139" s="106"/>
      <c r="H139" s="110">
        <f aca="true" t="shared" si="13" ref="H139:M139">SUM(H132:H135)</f>
        <v>14</v>
      </c>
      <c r="I139" s="110">
        <f t="shared" si="13"/>
        <v>13</v>
      </c>
      <c r="J139" s="110">
        <f t="shared" si="13"/>
        <v>13</v>
      </c>
      <c r="K139" s="110">
        <f t="shared" si="13"/>
        <v>13</v>
      </c>
      <c r="L139" s="110">
        <f t="shared" si="13"/>
        <v>13</v>
      </c>
      <c r="M139" s="110">
        <f t="shared" si="13"/>
        <v>13</v>
      </c>
    </row>
    <row r="140" spans="1:13" ht="15.75">
      <c r="A140" s="104"/>
      <c r="B140" s="105"/>
      <c r="C140" s="104"/>
      <c r="D140" s="106"/>
      <c r="E140" s="106"/>
      <c r="F140" s="106"/>
      <c r="G140" s="106"/>
      <c r="H140" s="107"/>
      <c r="I140" s="108"/>
      <c r="J140" s="108"/>
      <c r="K140" s="108"/>
      <c r="L140" s="108"/>
      <c r="M140" s="107"/>
    </row>
    <row r="141" spans="1:13" ht="15">
      <c r="A141" s="104"/>
      <c r="B141" s="104"/>
      <c r="C141" s="104" t="s">
        <v>168</v>
      </c>
      <c r="D141" s="106" t="s">
        <v>15</v>
      </c>
      <c r="E141" s="106" t="s">
        <v>16</v>
      </c>
      <c r="F141" s="106">
        <v>26</v>
      </c>
      <c r="G141" s="106" t="s">
        <v>17</v>
      </c>
      <c r="H141" s="107">
        <v>0</v>
      </c>
      <c r="I141" s="108">
        <v>1</v>
      </c>
      <c r="J141" s="108">
        <v>1</v>
      </c>
      <c r="K141" s="108">
        <v>1</v>
      </c>
      <c r="L141" s="108">
        <v>1</v>
      </c>
      <c r="M141" s="107">
        <v>1</v>
      </c>
    </row>
    <row r="142" spans="1:13" ht="15.75">
      <c r="A142" s="104"/>
      <c r="B142" s="105"/>
      <c r="C142" s="104" t="s">
        <v>100</v>
      </c>
      <c r="D142" s="106" t="s">
        <v>15</v>
      </c>
      <c r="E142" s="106" t="s">
        <v>16</v>
      </c>
      <c r="F142" s="106">
        <v>25</v>
      </c>
      <c r="G142" s="106" t="s">
        <v>17</v>
      </c>
      <c r="H142" s="107">
        <v>0</v>
      </c>
      <c r="I142" s="108">
        <v>0</v>
      </c>
      <c r="J142" s="126">
        <v>1</v>
      </c>
      <c r="K142" s="108">
        <v>1</v>
      </c>
      <c r="L142" s="108">
        <v>1</v>
      </c>
      <c r="M142" s="107">
        <v>1</v>
      </c>
    </row>
    <row r="143" spans="1:13" ht="15.75">
      <c r="A143" s="104"/>
      <c r="B143" s="111"/>
      <c r="C143" s="104" t="s">
        <v>101</v>
      </c>
      <c r="D143" s="106" t="s">
        <v>15</v>
      </c>
      <c r="E143" s="106" t="s">
        <v>16</v>
      </c>
      <c r="F143" s="106">
        <v>25</v>
      </c>
      <c r="G143" s="106" t="s">
        <v>17</v>
      </c>
      <c r="H143" s="107">
        <v>0</v>
      </c>
      <c r="I143" s="108">
        <v>0</v>
      </c>
      <c r="J143" s="126">
        <v>1</v>
      </c>
      <c r="K143" s="108">
        <v>1</v>
      </c>
      <c r="L143" s="108">
        <v>1</v>
      </c>
      <c r="M143" s="107">
        <v>1</v>
      </c>
    </row>
    <row r="144" spans="1:13" ht="15.75">
      <c r="A144" s="104"/>
      <c r="B144" s="111"/>
      <c r="C144" s="104" t="s">
        <v>183</v>
      </c>
      <c r="D144" s="106" t="s">
        <v>15</v>
      </c>
      <c r="E144" s="106" t="s">
        <v>13</v>
      </c>
      <c r="F144" s="106">
        <v>24</v>
      </c>
      <c r="G144" s="106" t="s">
        <v>17</v>
      </c>
      <c r="H144" s="107">
        <v>3</v>
      </c>
      <c r="I144" s="108">
        <v>2</v>
      </c>
      <c r="J144" s="126">
        <v>0</v>
      </c>
      <c r="K144" s="108">
        <v>0</v>
      </c>
      <c r="L144" s="108">
        <v>0</v>
      </c>
      <c r="M144" s="107">
        <v>0</v>
      </c>
    </row>
    <row r="145" spans="1:13" ht="15.75">
      <c r="A145" s="104"/>
      <c r="B145" s="105"/>
      <c r="C145" s="142" t="s">
        <v>196</v>
      </c>
      <c r="D145" s="143" t="s">
        <v>15</v>
      </c>
      <c r="E145" s="143" t="s">
        <v>96</v>
      </c>
      <c r="F145" s="143">
        <v>23</v>
      </c>
      <c r="G145" s="143" t="s">
        <v>17</v>
      </c>
      <c r="H145" s="141">
        <v>1</v>
      </c>
      <c r="I145" s="144">
        <v>1</v>
      </c>
      <c r="J145" s="144">
        <v>1</v>
      </c>
      <c r="K145" s="144">
        <v>1</v>
      </c>
      <c r="L145" s="144">
        <v>1</v>
      </c>
      <c r="M145" s="141">
        <v>1</v>
      </c>
    </row>
    <row r="146" spans="1:13" ht="15.75">
      <c r="A146" s="104"/>
      <c r="B146" s="111"/>
      <c r="C146" s="104" t="s">
        <v>196</v>
      </c>
      <c r="D146" s="106" t="s">
        <v>15</v>
      </c>
      <c r="E146" s="106" t="s">
        <v>96</v>
      </c>
      <c r="F146" s="106">
        <v>22</v>
      </c>
      <c r="G146" s="106" t="s">
        <v>17</v>
      </c>
      <c r="H146" s="107">
        <v>2</v>
      </c>
      <c r="I146" s="108">
        <v>3</v>
      </c>
      <c r="J146" s="108">
        <v>2</v>
      </c>
      <c r="K146" s="108">
        <v>2</v>
      </c>
      <c r="L146" s="108">
        <v>2</v>
      </c>
      <c r="M146" s="107">
        <v>2</v>
      </c>
    </row>
    <row r="147" spans="1:13" ht="15.75">
      <c r="A147" s="104"/>
      <c r="B147" s="111"/>
      <c r="C147" s="142" t="s">
        <v>197</v>
      </c>
      <c r="D147" s="143" t="s">
        <v>15</v>
      </c>
      <c r="E147" s="143" t="s">
        <v>96</v>
      </c>
      <c r="F147" s="143">
        <v>22</v>
      </c>
      <c r="G147" s="143" t="s">
        <v>17</v>
      </c>
      <c r="H147" s="141">
        <v>2</v>
      </c>
      <c r="I147" s="144">
        <v>2</v>
      </c>
      <c r="J147" s="144">
        <v>2</v>
      </c>
      <c r="K147" s="144">
        <v>2</v>
      </c>
      <c r="L147" s="144">
        <v>2</v>
      </c>
      <c r="M147" s="141">
        <v>2</v>
      </c>
    </row>
    <row r="148" spans="1:13" ht="15.75">
      <c r="A148" s="104"/>
      <c r="B148" s="111"/>
      <c r="C148" s="104" t="s">
        <v>198</v>
      </c>
      <c r="D148" s="106" t="s">
        <v>15</v>
      </c>
      <c r="E148" s="106" t="s">
        <v>96</v>
      </c>
      <c r="F148" s="106">
        <v>22</v>
      </c>
      <c r="G148" s="106" t="s">
        <v>17</v>
      </c>
      <c r="H148" s="107">
        <v>1</v>
      </c>
      <c r="I148" s="108">
        <v>1</v>
      </c>
      <c r="J148" s="108">
        <v>1</v>
      </c>
      <c r="K148" s="108">
        <v>1</v>
      </c>
      <c r="L148" s="108">
        <v>1</v>
      </c>
      <c r="M148" s="107">
        <v>1</v>
      </c>
    </row>
    <row r="149" spans="1:13" ht="15.75">
      <c r="A149" s="104"/>
      <c r="B149" s="111"/>
      <c r="C149" s="104" t="s">
        <v>199</v>
      </c>
      <c r="D149" s="106" t="s">
        <v>15</v>
      </c>
      <c r="E149" s="106" t="s">
        <v>17</v>
      </c>
      <c r="F149" s="106">
        <v>20</v>
      </c>
      <c r="G149" s="106" t="s">
        <v>17</v>
      </c>
      <c r="H149" s="107">
        <v>2</v>
      </c>
      <c r="I149" s="108">
        <v>2</v>
      </c>
      <c r="J149" s="126">
        <v>2</v>
      </c>
      <c r="K149" s="126">
        <v>4</v>
      </c>
      <c r="L149" s="108">
        <v>4</v>
      </c>
      <c r="M149" s="107">
        <v>4</v>
      </c>
    </row>
    <row r="150" spans="1:13" ht="15.75">
      <c r="A150" s="104"/>
      <c r="B150" s="111"/>
      <c r="C150" s="104" t="s">
        <v>200</v>
      </c>
      <c r="D150" s="106" t="s">
        <v>15</v>
      </c>
      <c r="E150" s="106" t="s">
        <v>17</v>
      </c>
      <c r="F150" s="106">
        <v>20</v>
      </c>
      <c r="G150" s="106" t="s">
        <v>17</v>
      </c>
      <c r="H150" s="107">
        <v>3</v>
      </c>
      <c r="I150" s="108">
        <v>3</v>
      </c>
      <c r="J150" s="126">
        <v>3</v>
      </c>
      <c r="K150" s="126">
        <v>4</v>
      </c>
      <c r="L150" s="108">
        <v>4</v>
      </c>
      <c r="M150" s="107">
        <v>4</v>
      </c>
    </row>
    <row r="151" spans="1:13" ht="15.75">
      <c r="A151" s="104"/>
      <c r="B151" s="111"/>
      <c r="C151" s="104" t="s">
        <v>201</v>
      </c>
      <c r="D151" s="106" t="s">
        <v>15</v>
      </c>
      <c r="E151" s="106" t="s">
        <v>17</v>
      </c>
      <c r="F151" s="106">
        <v>20</v>
      </c>
      <c r="G151" s="106" t="s">
        <v>17</v>
      </c>
      <c r="H151" s="107">
        <v>1</v>
      </c>
      <c r="I151" s="108">
        <v>1</v>
      </c>
      <c r="J151" s="126">
        <v>1</v>
      </c>
      <c r="K151" s="138">
        <v>2</v>
      </c>
      <c r="L151" s="108">
        <v>2</v>
      </c>
      <c r="M151" s="107">
        <v>2</v>
      </c>
    </row>
    <row r="152" spans="1:13" ht="15.75">
      <c r="A152" s="104"/>
      <c r="B152" s="111"/>
      <c r="C152" s="104" t="s">
        <v>202</v>
      </c>
      <c r="D152" s="106" t="s">
        <v>15</v>
      </c>
      <c r="E152" s="106" t="s">
        <v>17</v>
      </c>
      <c r="F152" s="106">
        <v>20</v>
      </c>
      <c r="G152" s="106" t="s">
        <v>17</v>
      </c>
      <c r="H152" s="107">
        <v>1</v>
      </c>
      <c r="I152" s="108">
        <v>1</v>
      </c>
      <c r="J152" s="108">
        <v>1</v>
      </c>
      <c r="K152" s="108">
        <v>1</v>
      </c>
      <c r="L152" s="108">
        <v>1</v>
      </c>
      <c r="M152" s="107">
        <v>1</v>
      </c>
    </row>
    <row r="153" spans="1:13" ht="15.75">
      <c r="A153" s="104"/>
      <c r="B153" s="111"/>
      <c r="C153" s="104"/>
      <c r="D153" s="106"/>
      <c r="E153" s="106"/>
      <c r="F153" s="106"/>
      <c r="G153" s="106"/>
      <c r="H153" s="110">
        <f aca="true" t="shared" si="14" ref="H153:M153">SUM(H141:H152)</f>
        <v>16</v>
      </c>
      <c r="I153" s="110">
        <f t="shared" si="14"/>
        <v>17</v>
      </c>
      <c r="J153" s="110">
        <f t="shared" si="14"/>
        <v>16</v>
      </c>
      <c r="K153" s="110">
        <f t="shared" si="14"/>
        <v>20</v>
      </c>
      <c r="L153" s="110">
        <f t="shared" si="14"/>
        <v>20</v>
      </c>
      <c r="M153" s="110">
        <f t="shared" si="14"/>
        <v>20</v>
      </c>
    </row>
    <row r="154" spans="1:13" ht="15.75">
      <c r="A154" s="104"/>
      <c r="B154" s="111"/>
      <c r="C154" s="112"/>
      <c r="D154" s="106"/>
      <c r="E154" s="113"/>
      <c r="F154" s="113"/>
      <c r="G154" s="113"/>
      <c r="H154" s="114"/>
      <c r="I154" s="108"/>
      <c r="J154" s="108"/>
      <c r="K154" s="108"/>
      <c r="L154" s="108"/>
      <c r="M154" s="114"/>
    </row>
    <row r="155" spans="1:13" ht="15.75">
      <c r="A155" s="104"/>
      <c r="B155" s="111"/>
      <c r="C155" s="104" t="s">
        <v>169</v>
      </c>
      <c r="D155" s="106" t="s">
        <v>15</v>
      </c>
      <c r="E155" s="106" t="s">
        <v>16</v>
      </c>
      <c r="F155" s="106">
        <v>26</v>
      </c>
      <c r="G155" s="106" t="s">
        <v>17</v>
      </c>
      <c r="H155" s="107">
        <v>1</v>
      </c>
      <c r="I155" s="108">
        <v>1</v>
      </c>
      <c r="J155" s="108">
        <v>1</v>
      </c>
      <c r="K155" s="108">
        <v>1</v>
      </c>
      <c r="L155" s="108">
        <v>1</v>
      </c>
      <c r="M155" s="107">
        <v>1</v>
      </c>
    </row>
    <row r="156" spans="1:13" ht="15.75">
      <c r="A156" s="104"/>
      <c r="B156" s="111"/>
      <c r="C156" s="104" t="s">
        <v>186</v>
      </c>
      <c r="D156" s="106" t="s">
        <v>15</v>
      </c>
      <c r="E156" s="106" t="s">
        <v>16</v>
      </c>
      <c r="F156" s="106">
        <v>25</v>
      </c>
      <c r="G156" s="106" t="s">
        <v>17</v>
      </c>
      <c r="H156" s="107">
        <v>0</v>
      </c>
      <c r="I156" s="108">
        <v>0</v>
      </c>
      <c r="J156" s="108">
        <v>1</v>
      </c>
      <c r="K156" s="108">
        <v>1</v>
      </c>
      <c r="L156" s="108">
        <v>1</v>
      </c>
      <c r="M156" s="107">
        <v>1</v>
      </c>
    </row>
    <row r="157" spans="1:13" ht="15.75">
      <c r="A157" s="104"/>
      <c r="B157" s="111"/>
      <c r="C157" s="104" t="s">
        <v>183</v>
      </c>
      <c r="D157" s="106" t="s">
        <v>15</v>
      </c>
      <c r="E157" s="106" t="s">
        <v>13</v>
      </c>
      <c r="F157" s="106">
        <v>24</v>
      </c>
      <c r="G157" s="106" t="s">
        <v>17</v>
      </c>
      <c r="H157" s="107">
        <v>1</v>
      </c>
      <c r="I157" s="108">
        <v>0</v>
      </c>
      <c r="J157" s="108">
        <v>0</v>
      </c>
      <c r="K157" s="108">
        <v>0</v>
      </c>
      <c r="L157" s="108">
        <v>0</v>
      </c>
      <c r="M157" s="107">
        <v>0</v>
      </c>
    </row>
    <row r="158" spans="1:14" s="59" customFormat="1" ht="15.75">
      <c r="A158" s="135"/>
      <c r="B158" s="136"/>
      <c r="C158" s="139" t="s">
        <v>196</v>
      </c>
      <c r="D158" s="140" t="s">
        <v>15</v>
      </c>
      <c r="E158" s="140" t="s">
        <v>96</v>
      </c>
      <c r="F158" s="140">
        <v>22</v>
      </c>
      <c r="G158" s="140" t="s">
        <v>17</v>
      </c>
      <c r="H158" s="141">
        <v>1</v>
      </c>
      <c r="I158" s="138">
        <v>2</v>
      </c>
      <c r="J158" s="138">
        <v>1</v>
      </c>
      <c r="K158" s="138">
        <v>1</v>
      </c>
      <c r="L158" s="138">
        <v>1</v>
      </c>
      <c r="M158" s="141">
        <v>1</v>
      </c>
      <c r="N158" s="103"/>
    </row>
    <row r="159" spans="1:14" s="59" customFormat="1" ht="15.75">
      <c r="A159" s="135"/>
      <c r="B159" s="136"/>
      <c r="C159" s="135" t="s">
        <v>197</v>
      </c>
      <c r="D159" s="137" t="s">
        <v>15</v>
      </c>
      <c r="E159" s="137" t="s">
        <v>96</v>
      </c>
      <c r="F159" s="137">
        <v>22</v>
      </c>
      <c r="G159" s="137" t="s">
        <v>17</v>
      </c>
      <c r="H159" s="107">
        <v>1</v>
      </c>
      <c r="I159" s="126">
        <v>2</v>
      </c>
      <c r="J159" s="126">
        <v>1</v>
      </c>
      <c r="K159" s="126">
        <v>1</v>
      </c>
      <c r="L159" s="126">
        <v>1</v>
      </c>
      <c r="M159" s="107">
        <v>1</v>
      </c>
      <c r="N159" s="103"/>
    </row>
    <row r="160" spans="1:13" ht="15.75">
      <c r="A160" s="104"/>
      <c r="B160" s="111"/>
      <c r="C160" s="104" t="s">
        <v>185</v>
      </c>
      <c r="D160" s="106" t="s">
        <v>15</v>
      </c>
      <c r="E160" s="106" t="s">
        <v>17</v>
      </c>
      <c r="F160" s="106">
        <v>20</v>
      </c>
      <c r="G160" s="106" t="s">
        <v>17</v>
      </c>
      <c r="H160" s="107">
        <v>1</v>
      </c>
      <c r="I160" s="108">
        <v>1</v>
      </c>
      <c r="J160" s="108">
        <v>1</v>
      </c>
      <c r="K160" s="108">
        <v>1</v>
      </c>
      <c r="L160" s="108">
        <v>1</v>
      </c>
      <c r="M160" s="107">
        <v>1</v>
      </c>
    </row>
    <row r="161" spans="1:13" ht="15.75">
      <c r="A161" s="104"/>
      <c r="B161" s="111"/>
      <c r="C161" s="104" t="s">
        <v>102</v>
      </c>
      <c r="D161" s="106" t="s">
        <v>19</v>
      </c>
      <c r="E161" s="106">
        <v>2</v>
      </c>
      <c r="F161" s="106"/>
      <c r="G161" s="106"/>
      <c r="H161" s="109">
        <v>1</v>
      </c>
      <c r="I161" s="108"/>
      <c r="J161" s="108"/>
      <c r="K161" s="108"/>
      <c r="L161" s="108"/>
      <c r="M161" s="109">
        <v>1</v>
      </c>
    </row>
    <row r="162" spans="1:13" ht="15.75">
      <c r="A162" s="104"/>
      <c r="B162" s="111"/>
      <c r="C162" s="112"/>
      <c r="D162" s="106"/>
      <c r="E162" s="113"/>
      <c r="F162" s="113"/>
      <c r="G162" s="113"/>
      <c r="H162" s="115">
        <f aca="true" t="shared" si="15" ref="H162:M162">SUM(H155:H160)</f>
        <v>5</v>
      </c>
      <c r="I162" s="115">
        <f t="shared" si="15"/>
        <v>6</v>
      </c>
      <c r="J162" s="115">
        <f t="shared" si="15"/>
        <v>5</v>
      </c>
      <c r="K162" s="115">
        <f t="shared" si="15"/>
        <v>5</v>
      </c>
      <c r="L162" s="115">
        <f t="shared" si="15"/>
        <v>5</v>
      </c>
      <c r="M162" s="115">
        <f t="shared" si="15"/>
        <v>5</v>
      </c>
    </row>
    <row r="163" spans="1:13" ht="15.75">
      <c r="A163" s="104"/>
      <c r="B163" s="104"/>
      <c r="C163" s="112"/>
      <c r="D163" s="113"/>
      <c r="E163" s="113"/>
      <c r="F163" s="113"/>
      <c r="G163" s="113"/>
      <c r="H163" s="116"/>
      <c r="I163" s="108"/>
      <c r="J163" s="108"/>
      <c r="K163" s="108"/>
      <c r="L163" s="108"/>
      <c r="M163" s="116"/>
    </row>
    <row r="164" spans="1:13" ht="15.75">
      <c r="A164" s="104"/>
      <c r="B164" s="111" t="s">
        <v>103</v>
      </c>
      <c r="C164" s="112"/>
      <c r="D164" s="113"/>
      <c r="E164" s="113"/>
      <c r="F164" s="113"/>
      <c r="G164" s="113"/>
      <c r="H164" s="117">
        <f aca="true" t="shared" si="16" ref="H164:M164">+H128+H130+H139+H153+H162</f>
        <v>36</v>
      </c>
      <c r="I164" s="117">
        <f t="shared" si="16"/>
        <v>38</v>
      </c>
      <c r="J164" s="117">
        <f t="shared" si="16"/>
        <v>36</v>
      </c>
      <c r="K164" s="117">
        <f t="shared" si="16"/>
        <v>40</v>
      </c>
      <c r="L164" s="117">
        <f t="shared" si="16"/>
        <v>40</v>
      </c>
      <c r="M164" s="117">
        <f t="shared" si="16"/>
        <v>40</v>
      </c>
    </row>
    <row r="165" ht="15.75">
      <c r="B165" s="6"/>
    </row>
    <row r="166" spans="1:13" ht="15.75">
      <c r="A166" t="s">
        <v>92</v>
      </c>
      <c r="B166" s="6" t="s">
        <v>104</v>
      </c>
      <c r="C166" s="5" t="s">
        <v>105</v>
      </c>
      <c r="D166" s="10" t="s">
        <v>15</v>
      </c>
      <c r="E166" s="10" t="s">
        <v>13</v>
      </c>
      <c r="F166" s="10">
        <v>28</v>
      </c>
      <c r="G166" s="9" t="s">
        <v>17</v>
      </c>
      <c r="H166" s="54">
        <v>0</v>
      </c>
      <c r="I166" s="14">
        <v>1</v>
      </c>
      <c r="J166" s="14">
        <v>1</v>
      </c>
      <c r="K166" s="14">
        <v>1</v>
      </c>
      <c r="L166" s="14">
        <v>1</v>
      </c>
      <c r="M166" s="54">
        <v>1</v>
      </c>
    </row>
    <row r="167" spans="2:13" ht="15.75">
      <c r="B167" s="6"/>
      <c r="C167" s="5"/>
      <c r="E167" s="10"/>
      <c r="F167" s="10"/>
      <c r="G167" s="9"/>
      <c r="H167" s="54"/>
      <c r="M167" s="54"/>
    </row>
    <row r="168" spans="2:13" ht="15.75">
      <c r="B168" s="6" t="s">
        <v>106</v>
      </c>
      <c r="C168" s="5" t="s">
        <v>107</v>
      </c>
      <c r="D168" s="10" t="s">
        <v>15</v>
      </c>
      <c r="E168" s="10" t="s">
        <v>16</v>
      </c>
      <c r="F168" s="10">
        <v>26</v>
      </c>
      <c r="G168" s="9" t="s">
        <v>17</v>
      </c>
      <c r="H168" s="54">
        <v>1</v>
      </c>
      <c r="I168" s="14">
        <v>0</v>
      </c>
      <c r="J168" s="14">
        <v>0</v>
      </c>
      <c r="K168" s="14">
        <v>0</v>
      </c>
      <c r="L168" s="14">
        <v>0</v>
      </c>
      <c r="M168" s="54">
        <v>0</v>
      </c>
    </row>
    <row r="169" spans="2:13" ht="15">
      <c r="B169" s="44"/>
      <c r="C169" s="5" t="s">
        <v>108</v>
      </c>
      <c r="D169" s="10" t="s">
        <v>15</v>
      </c>
      <c r="E169" s="10" t="s">
        <v>16</v>
      </c>
      <c r="F169" s="10">
        <v>24</v>
      </c>
      <c r="G169" s="9" t="s">
        <v>17</v>
      </c>
      <c r="H169" s="54">
        <v>1</v>
      </c>
      <c r="I169" s="14">
        <v>1</v>
      </c>
      <c r="J169" s="14">
        <v>1</v>
      </c>
      <c r="K169" s="14">
        <v>1</v>
      </c>
      <c r="L169" s="14">
        <v>1</v>
      </c>
      <c r="M169" s="54">
        <v>1</v>
      </c>
    </row>
    <row r="170" spans="2:13" ht="15">
      <c r="B170" s="44"/>
      <c r="C170" s="8" t="s">
        <v>109</v>
      </c>
      <c r="D170" s="10" t="s">
        <v>15</v>
      </c>
      <c r="E170" s="10" t="s">
        <v>16</v>
      </c>
      <c r="F170" s="10">
        <v>24</v>
      </c>
      <c r="G170" s="9" t="s">
        <v>17</v>
      </c>
      <c r="H170" s="54">
        <v>1</v>
      </c>
      <c r="I170" s="14">
        <v>1</v>
      </c>
      <c r="J170" s="14">
        <v>1</v>
      </c>
      <c r="K170" s="14">
        <v>1</v>
      </c>
      <c r="L170" s="14">
        <v>1</v>
      </c>
      <c r="M170" s="54">
        <v>1</v>
      </c>
    </row>
    <row r="171" spans="2:13" ht="15">
      <c r="B171" s="44"/>
      <c r="C171" s="5" t="s">
        <v>110</v>
      </c>
      <c r="D171" s="10" t="s">
        <v>15</v>
      </c>
      <c r="E171" s="10" t="s">
        <v>16</v>
      </c>
      <c r="F171" s="10">
        <v>22</v>
      </c>
      <c r="G171" s="9" t="s">
        <v>17</v>
      </c>
      <c r="H171" s="54">
        <v>2</v>
      </c>
      <c r="I171" s="14">
        <v>3</v>
      </c>
      <c r="J171" s="14">
        <v>3</v>
      </c>
      <c r="K171" s="14">
        <v>3</v>
      </c>
      <c r="L171" s="14">
        <v>3</v>
      </c>
      <c r="M171" s="54">
        <v>3</v>
      </c>
    </row>
    <row r="172" spans="2:13" ht="15">
      <c r="B172" s="44"/>
      <c r="C172" s="5" t="s">
        <v>111</v>
      </c>
      <c r="D172" s="10" t="s">
        <v>15</v>
      </c>
      <c r="E172" s="10" t="s">
        <v>16</v>
      </c>
      <c r="F172" s="10">
        <v>24</v>
      </c>
      <c r="G172" s="9" t="s">
        <v>17</v>
      </c>
      <c r="H172" s="54">
        <v>0</v>
      </c>
      <c r="I172" s="14">
        <v>1</v>
      </c>
      <c r="J172" s="14">
        <v>1</v>
      </c>
      <c r="K172" s="14">
        <v>1</v>
      </c>
      <c r="L172" s="14">
        <v>1</v>
      </c>
      <c r="M172" s="54">
        <v>1</v>
      </c>
    </row>
    <row r="173" spans="2:13" ht="15">
      <c r="B173" s="44"/>
      <c r="C173" s="8" t="s">
        <v>112</v>
      </c>
      <c r="D173" s="10" t="s">
        <v>19</v>
      </c>
      <c r="E173" s="10">
        <v>3</v>
      </c>
      <c r="F173" s="10"/>
      <c r="G173" s="9"/>
      <c r="H173" s="67">
        <v>1</v>
      </c>
      <c r="M173" s="67">
        <v>1</v>
      </c>
    </row>
    <row r="174" spans="2:13" ht="15">
      <c r="B174" s="44"/>
      <c r="C174" s="5" t="s">
        <v>113</v>
      </c>
      <c r="D174" s="10" t="s">
        <v>15</v>
      </c>
      <c r="E174" s="10" t="s">
        <v>177</v>
      </c>
      <c r="F174" s="10">
        <v>20</v>
      </c>
      <c r="G174" s="9" t="s">
        <v>17</v>
      </c>
      <c r="H174" s="54">
        <v>1</v>
      </c>
      <c r="I174" s="14">
        <v>1</v>
      </c>
      <c r="J174" s="14">
        <v>1</v>
      </c>
      <c r="K174" s="14">
        <v>2</v>
      </c>
      <c r="L174" s="14">
        <v>2</v>
      </c>
      <c r="M174" s="54">
        <v>2</v>
      </c>
    </row>
    <row r="175" spans="2:13" ht="15">
      <c r="B175" s="44"/>
      <c r="C175" s="5" t="s">
        <v>114</v>
      </c>
      <c r="D175" s="10" t="s">
        <v>15</v>
      </c>
      <c r="E175" s="10" t="s">
        <v>25</v>
      </c>
      <c r="F175" s="10" t="s">
        <v>163</v>
      </c>
      <c r="G175" s="9" t="s">
        <v>17</v>
      </c>
      <c r="H175" s="54">
        <v>2</v>
      </c>
      <c r="I175" s="14">
        <v>2</v>
      </c>
      <c r="J175" s="14">
        <v>2</v>
      </c>
      <c r="K175" s="14">
        <v>2</v>
      </c>
      <c r="L175" s="14">
        <v>2</v>
      </c>
      <c r="M175" s="54">
        <v>2</v>
      </c>
    </row>
    <row r="176" spans="2:13" ht="15.75">
      <c r="B176" s="44"/>
      <c r="C176" s="45"/>
      <c r="E176" s="10"/>
      <c r="F176" s="10"/>
      <c r="G176" s="4"/>
      <c r="H176" s="68">
        <f aca="true" t="shared" si="17" ref="H176:M176">SUM(H166:H175)-H173</f>
        <v>8</v>
      </c>
      <c r="I176" s="68">
        <f t="shared" si="17"/>
        <v>10</v>
      </c>
      <c r="J176" s="68">
        <f t="shared" si="17"/>
        <v>10</v>
      </c>
      <c r="K176" s="68">
        <f t="shared" si="17"/>
        <v>11</v>
      </c>
      <c r="L176" s="68">
        <f t="shared" si="17"/>
        <v>11</v>
      </c>
      <c r="M176" s="68">
        <f t="shared" si="17"/>
        <v>11</v>
      </c>
    </row>
    <row r="177" spans="2:13" ht="15">
      <c r="B177" s="44"/>
      <c r="C177" s="5"/>
      <c r="E177" s="10"/>
      <c r="F177" s="10"/>
      <c r="H177" s="54"/>
      <c r="M177" s="54"/>
    </row>
    <row r="178" spans="2:13" ht="15.75">
      <c r="B178" s="6" t="s">
        <v>115</v>
      </c>
      <c r="C178" s="5" t="s">
        <v>116</v>
      </c>
      <c r="D178" s="10" t="s">
        <v>15</v>
      </c>
      <c r="E178" s="10" t="s">
        <v>16</v>
      </c>
      <c r="F178" s="10">
        <v>24</v>
      </c>
      <c r="G178" s="9" t="s">
        <v>17</v>
      </c>
      <c r="H178" s="63">
        <v>0</v>
      </c>
      <c r="I178" s="14">
        <v>1</v>
      </c>
      <c r="J178" s="14">
        <v>1</v>
      </c>
      <c r="K178" s="14">
        <v>1</v>
      </c>
      <c r="L178" s="14">
        <v>1</v>
      </c>
      <c r="M178" s="63">
        <v>1</v>
      </c>
    </row>
    <row r="179" spans="2:13" ht="15.75">
      <c r="B179" s="6"/>
      <c r="C179" s="8" t="s">
        <v>174</v>
      </c>
      <c r="D179" s="10" t="s">
        <v>15</v>
      </c>
      <c r="E179" s="10" t="s">
        <v>16</v>
      </c>
      <c r="F179" s="10">
        <v>22</v>
      </c>
      <c r="G179" s="9" t="s">
        <v>17</v>
      </c>
      <c r="H179" s="63">
        <v>0</v>
      </c>
      <c r="I179" s="14">
        <v>1</v>
      </c>
      <c r="J179" s="14">
        <v>1</v>
      </c>
      <c r="K179" s="14">
        <v>1</v>
      </c>
      <c r="L179" s="14">
        <v>0</v>
      </c>
      <c r="M179" s="63">
        <v>0</v>
      </c>
    </row>
    <row r="180" spans="2:13" ht="15.75">
      <c r="B180" s="6"/>
      <c r="C180" s="8"/>
      <c r="E180" s="10"/>
      <c r="F180" s="10"/>
      <c r="G180" s="9"/>
      <c r="H180" s="68">
        <f aca="true" t="shared" si="18" ref="H180:M180">H178+H179</f>
        <v>0</v>
      </c>
      <c r="I180" s="68">
        <f t="shared" si="18"/>
        <v>2</v>
      </c>
      <c r="J180" s="68">
        <f t="shared" si="18"/>
        <v>2</v>
      </c>
      <c r="K180" s="68">
        <f t="shared" si="18"/>
        <v>2</v>
      </c>
      <c r="L180" s="68">
        <f t="shared" si="18"/>
        <v>1</v>
      </c>
      <c r="M180" s="68">
        <f t="shared" si="18"/>
        <v>1</v>
      </c>
    </row>
    <row r="181" spans="2:13" ht="15.75">
      <c r="B181" s="3"/>
      <c r="E181" s="4"/>
      <c r="F181" s="4"/>
      <c r="G181" s="9"/>
      <c r="H181" s="54"/>
      <c r="M181" s="54"/>
    </row>
    <row r="182" spans="2:13" ht="15">
      <c r="B182" s="5" t="s">
        <v>118</v>
      </c>
      <c r="C182" s="5" t="s">
        <v>117</v>
      </c>
      <c r="D182" s="10" t="s">
        <v>15</v>
      </c>
      <c r="E182" s="10" t="s">
        <v>16</v>
      </c>
      <c r="F182" s="10">
        <v>24</v>
      </c>
      <c r="G182" s="10" t="s">
        <v>17</v>
      </c>
      <c r="H182" s="53">
        <v>1</v>
      </c>
      <c r="I182" s="14">
        <v>1</v>
      </c>
      <c r="J182" s="14">
        <v>1</v>
      </c>
      <c r="K182" s="14">
        <v>1</v>
      </c>
      <c r="L182" s="14">
        <v>1</v>
      </c>
      <c r="M182" s="53">
        <v>1</v>
      </c>
    </row>
    <row r="183" spans="2:13" ht="15">
      <c r="B183" s="5"/>
      <c r="C183" s="5" t="s">
        <v>119</v>
      </c>
      <c r="D183" s="10" t="s">
        <v>15</v>
      </c>
      <c r="E183" s="10" t="s">
        <v>16</v>
      </c>
      <c r="F183" s="10">
        <v>22</v>
      </c>
      <c r="G183" s="10" t="s">
        <v>17</v>
      </c>
      <c r="H183" s="53">
        <v>2</v>
      </c>
      <c r="I183" s="14">
        <v>2</v>
      </c>
      <c r="J183" s="14">
        <v>0</v>
      </c>
      <c r="K183" s="14">
        <v>0</v>
      </c>
      <c r="L183" s="14">
        <v>0</v>
      </c>
      <c r="M183" s="53">
        <v>0</v>
      </c>
    </row>
    <row r="184" spans="2:13" ht="15">
      <c r="B184" s="5"/>
      <c r="C184" s="5" t="s">
        <v>114</v>
      </c>
      <c r="D184" s="10" t="s">
        <v>15</v>
      </c>
      <c r="E184" s="10" t="s">
        <v>25</v>
      </c>
      <c r="F184" s="10" t="s">
        <v>163</v>
      </c>
      <c r="G184" s="10" t="s">
        <v>17</v>
      </c>
      <c r="H184" s="53">
        <v>1</v>
      </c>
      <c r="I184" s="14">
        <v>0</v>
      </c>
      <c r="J184" s="14">
        <v>0</v>
      </c>
      <c r="K184" s="14">
        <v>0</v>
      </c>
      <c r="L184" s="14">
        <v>0</v>
      </c>
      <c r="M184" s="53">
        <v>0</v>
      </c>
    </row>
    <row r="185" spans="2:13" ht="15">
      <c r="B185" s="5"/>
      <c r="C185" s="62" t="s">
        <v>191</v>
      </c>
      <c r="D185" s="10" t="s">
        <v>15</v>
      </c>
      <c r="E185" s="10" t="s">
        <v>16</v>
      </c>
      <c r="F185" s="10">
        <v>22</v>
      </c>
      <c r="G185" s="10" t="s">
        <v>17</v>
      </c>
      <c r="H185" s="53">
        <v>0</v>
      </c>
      <c r="I185" s="14">
        <v>0</v>
      </c>
      <c r="J185" s="14">
        <v>2</v>
      </c>
      <c r="K185" s="14">
        <v>2</v>
      </c>
      <c r="L185" s="14">
        <v>2</v>
      </c>
      <c r="M185" s="53">
        <v>2</v>
      </c>
    </row>
    <row r="186" spans="2:13" ht="15">
      <c r="B186" s="5"/>
      <c r="C186" s="8" t="s">
        <v>112</v>
      </c>
      <c r="D186" s="10" t="s">
        <v>19</v>
      </c>
      <c r="E186" s="10">
        <v>3</v>
      </c>
      <c r="F186" s="10"/>
      <c r="G186" s="10"/>
      <c r="H186" s="75">
        <v>3</v>
      </c>
      <c r="M186" s="67">
        <v>3</v>
      </c>
    </row>
    <row r="187" spans="2:13" ht="15">
      <c r="B187" s="5"/>
      <c r="C187" s="5" t="s">
        <v>120</v>
      </c>
      <c r="D187" s="10" t="s">
        <v>15</v>
      </c>
      <c r="E187" s="10" t="s">
        <v>66</v>
      </c>
      <c r="F187" s="10">
        <v>14</v>
      </c>
      <c r="G187" s="10" t="s">
        <v>17</v>
      </c>
      <c r="H187" s="53">
        <v>1</v>
      </c>
      <c r="I187" s="14">
        <v>1</v>
      </c>
      <c r="J187" s="14">
        <v>1</v>
      </c>
      <c r="K187" s="14">
        <v>1</v>
      </c>
      <c r="L187" s="14">
        <v>1</v>
      </c>
      <c r="M187" s="54">
        <v>1</v>
      </c>
    </row>
    <row r="188" spans="2:13" ht="15">
      <c r="B188" s="5"/>
      <c r="C188" s="5"/>
      <c r="E188" s="10"/>
      <c r="F188" s="10"/>
      <c r="G188" s="10"/>
      <c r="H188" s="53"/>
      <c r="M188" s="54"/>
    </row>
    <row r="189" spans="2:13" ht="15">
      <c r="B189" s="5" t="s">
        <v>121</v>
      </c>
      <c r="C189" s="5" t="s">
        <v>117</v>
      </c>
      <c r="D189" s="10" t="s">
        <v>15</v>
      </c>
      <c r="E189" s="10" t="s">
        <v>16</v>
      </c>
      <c r="F189" s="10">
        <v>24</v>
      </c>
      <c r="G189" s="10" t="s">
        <v>17</v>
      </c>
      <c r="H189" s="53">
        <v>1</v>
      </c>
      <c r="I189" s="14">
        <v>1</v>
      </c>
      <c r="J189" s="14">
        <v>1</v>
      </c>
      <c r="K189" s="14">
        <v>1</v>
      </c>
      <c r="L189" s="14">
        <v>1</v>
      </c>
      <c r="M189" s="54">
        <v>1</v>
      </c>
    </row>
    <row r="190" spans="2:13" ht="15">
      <c r="B190" s="5"/>
      <c r="C190" s="5" t="s">
        <v>119</v>
      </c>
      <c r="D190" s="10" t="s">
        <v>15</v>
      </c>
      <c r="E190" s="10" t="s">
        <v>16</v>
      </c>
      <c r="F190" s="10">
        <v>22</v>
      </c>
      <c r="G190" s="10" t="s">
        <v>17</v>
      </c>
      <c r="H190" s="53">
        <v>3</v>
      </c>
      <c r="I190" s="14">
        <v>2</v>
      </c>
      <c r="J190" s="14">
        <v>0</v>
      </c>
      <c r="K190" s="14">
        <v>0</v>
      </c>
      <c r="L190" s="14">
        <v>0</v>
      </c>
      <c r="M190" s="54">
        <v>0</v>
      </c>
    </row>
    <row r="191" spans="2:13" ht="15">
      <c r="B191" s="5"/>
      <c r="C191" s="5" t="s">
        <v>114</v>
      </c>
      <c r="D191" s="10" t="s">
        <v>15</v>
      </c>
      <c r="E191" s="10" t="s">
        <v>25</v>
      </c>
      <c r="F191" s="10" t="s">
        <v>163</v>
      </c>
      <c r="G191" s="10" t="s">
        <v>17</v>
      </c>
      <c r="H191" s="53">
        <v>1</v>
      </c>
      <c r="I191" s="14">
        <v>0</v>
      </c>
      <c r="J191" s="130">
        <v>1</v>
      </c>
      <c r="K191" s="14">
        <v>0</v>
      </c>
      <c r="L191" s="14">
        <v>0</v>
      </c>
      <c r="M191" s="54">
        <v>0</v>
      </c>
    </row>
    <row r="192" spans="2:13" ht="15">
      <c r="B192" s="5"/>
      <c r="C192" s="8" t="s">
        <v>191</v>
      </c>
      <c r="D192" s="10" t="s">
        <v>15</v>
      </c>
      <c r="E192" s="10" t="s">
        <v>16</v>
      </c>
      <c r="F192" s="10">
        <v>22</v>
      </c>
      <c r="G192" s="10" t="s">
        <v>17</v>
      </c>
      <c r="H192" s="53">
        <v>0</v>
      </c>
      <c r="I192" s="14">
        <v>0</v>
      </c>
      <c r="J192" s="14">
        <v>2</v>
      </c>
      <c r="K192" s="14">
        <v>2</v>
      </c>
      <c r="L192" s="14">
        <v>2</v>
      </c>
      <c r="M192" s="54">
        <v>2</v>
      </c>
    </row>
    <row r="193" spans="2:14" ht="15">
      <c r="B193" s="5"/>
      <c r="C193" s="8" t="s">
        <v>112</v>
      </c>
      <c r="D193" s="10" t="s">
        <v>19</v>
      </c>
      <c r="E193" s="10">
        <v>3</v>
      </c>
      <c r="F193" s="10"/>
      <c r="G193" s="10"/>
      <c r="H193" s="75">
        <v>5</v>
      </c>
      <c r="M193" s="67">
        <v>5</v>
      </c>
      <c r="N193" s="49"/>
    </row>
    <row r="194" spans="2:14" ht="15">
      <c r="B194" s="5"/>
      <c r="C194" s="8"/>
      <c r="E194" s="10"/>
      <c r="F194" s="10"/>
      <c r="G194" s="10"/>
      <c r="H194" s="75"/>
      <c r="M194" s="67"/>
      <c r="N194" s="49"/>
    </row>
    <row r="195" spans="2:14" ht="15">
      <c r="B195" s="8" t="s">
        <v>178</v>
      </c>
      <c r="C195" s="8" t="s">
        <v>112</v>
      </c>
      <c r="D195" s="10" t="s">
        <v>19</v>
      </c>
      <c r="E195" s="10">
        <v>3</v>
      </c>
      <c r="F195" s="10"/>
      <c r="G195" s="10"/>
      <c r="H195" s="75">
        <v>2</v>
      </c>
      <c r="M195" s="67">
        <v>2</v>
      </c>
      <c r="N195" s="49"/>
    </row>
    <row r="196" spans="2:13" ht="15">
      <c r="B196" s="5"/>
      <c r="C196" s="8" t="s">
        <v>122</v>
      </c>
      <c r="D196" s="10" t="s">
        <v>19</v>
      </c>
      <c r="E196" s="10">
        <v>4</v>
      </c>
      <c r="F196" s="10"/>
      <c r="G196" s="10"/>
      <c r="H196" s="75">
        <v>1</v>
      </c>
      <c r="M196" s="67">
        <v>1</v>
      </c>
    </row>
    <row r="197" spans="2:13" ht="15">
      <c r="B197" s="5"/>
      <c r="C197" s="5"/>
      <c r="E197" s="10"/>
      <c r="F197" s="10"/>
      <c r="G197" s="10"/>
      <c r="H197" s="53"/>
      <c r="M197" s="54"/>
    </row>
    <row r="198" spans="2:13" ht="15">
      <c r="B198" s="5" t="s">
        <v>123</v>
      </c>
      <c r="C198" s="5" t="s">
        <v>117</v>
      </c>
      <c r="D198" s="10" t="s">
        <v>15</v>
      </c>
      <c r="E198" s="10" t="s">
        <v>16</v>
      </c>
      <c r="F198" s="10">
        <v>24</v>
      </c>
      <c r="G198" s="10" t="s">
        <v>17</v>
      </c>
      <c r="H198" s="53">
        <v>1</v>
      </c>
      <c r="I198" s="14">
        <v>1</v>
      </c>
      <c r="J198" s="14">
        <v>1</v>
      </c>
      <c r="K198" s="14">
        <v>1</v>
      </c>
      <c r="L198" s="14">
        <v>1</v>
      </c>
      <c r="M198" s="53">
        <v>1</v>
      </c>
    </row>
    <row r="199" spans="2:13" ht="15">
      <c r="B199" s="5"/>
      <c r="C199" s="5" t="s">
        <v>119</v>
      </c>
      <c r="D199" s="10" t="s">
        <v>15</v>
      </c>
      <c r="E199" s="10" t="s">
        <v>16</v>
      </c>
      <c r="F199" s="10">
        <v>22</v>
      </c>
      <c r="G199" s="10" t="s">
        <v>17</v>
      </c>
      <c r="H199" s="53">
        <v>4</v>
      </c>
      <c r="I199" s="14">
        <v>2</v>
      </c>
      <c r="J199" s="14">
        <v>0</v>
      </c>
      <c r="K199" s="14">
        <v>0</v>
      </c>
      <c r="L199" s="14">
        <v>0</v>
      </c>
      <c r="M199" s="53">
        <v>0</v>
      </c>
    </row>
    <row r="200" spans="2:13" ht="15">
      <c r="B200" s="5"/>
      <c r="C200" s="5" t="s">
        <v>114</v>
      </c>
      <c r="D200" s="10" t="s">
        <v>15</v>
      </c>
      <c r="E200" s="10" t="s">
        <v>25</v>
      </c>
      <c r="F200" s="10" t="s">
        <v>163</v>
      </c>
      <c r="G200" s="10" t="s">
        <v>17</v>
      </c>
      <c r="H200" s="53">
        <v>1</v>
      </c>
      <c r="I200" s="14">
        <v>0</v>
      </c>
      <c r="J200" s="130">
        <v>1</v>
      </c>
      <c r="K200" s="14">
        <v>0</v>
      </c>
      <c r="L200" s="14">
        <v>0</v>
      </c>
      <c r="M200" s="53">
        <v>0</v>
      </c>
    </row>
    <row r="201" spans="2:13" ht="15">
      <c r="B201" s="5"/>
      <c r="C201" s="8" t="s">
        <v>191</v>
      </c>
      <c r="D201" s="10" t="s">
        <v>15</v>
      </c>
      <c r="E201" s="10" t="s">
        <v>16</v>
      </c>
      <c r="F201" s="10">
        <v>22</v>
      </c>
      <c r="G201" s="10" t="s">
        <v>17</v>
      </c>
      <c r="H201" s="53">
        <v>0</v>
      </c>
      <c r="I201" s="14">
        <v>0</v>
      </c>
      <c r="J201" s="14">
        <v>2</v>
      </c>
      <c r="K201" s="14">
        <v>2</v>
      </c>
      <c r="L201" s="14">
        <v>2</v>
      </c>
      <c r="M201" s="53">
        <v>2</v>
      </c>
    </row>
    <row r="202" spans="2:13" ht="15">
      <c r="B202" s="5"/>
      <c r="C202" s="8" t="s">
        <v>112</v>
      </c>
      <c r="D202" s="10" t="s">
        <v>19</v>
      </c>
      <c r="E202" s="10">
        <v>3</v>
      </c>
      <c r="F202" s="10"/>
      <c r="G202" s="10"/>
      <c r="H202" s="75">
        <v>2</v>
      </c>
      <c r="M202" s="67">
        <v>2</v>
      </c>
    </row>
    <row r="203" spans="2:13" ht="15">
      <c r="B203" s="5"/>
      <c r="C203" s="8" t="s">
        <v>124</v>
      </c>
      <c r="D203" s="10" t="s">
        <v>19</v>
      </c>
      <c r="E203" s="10">
        <v>4</v>
      </c>
      <c r="F203" s="10"/>
      <c r="G203" s="10"/>
      <c r="H203" s="75">
        <v>2</v>
      </c>
      <c r="M203" s="67">
        <v>2</v>
      </c>
    </row>
    <row r="204" spans="2:13" ht="15">
      <c r="B204" s="5"/>
      <c r="C204" s="44"/>
      <c r="D204" s="44"/>
      <c r="E204" s="44"/>
      <c r="F204" s="44"/>
      <c r="G204" s="44"/>
      <c r="H204" s="77"/>
      <c r="M204" s="54"/>
    </row>
    <row r="205" spans="2:13" ht="15.75">
      <c r="B205" s="45" t="s">
        <v>125</v>
      </c>
      <c r="C205" s="44"/>
      <c r="D205" s="44"/>
      <c r="E205" s="44"/>
      <c r="F205" s="44"/>
      <c r="G205" s="44"/>
      <c r="H205" s="71">
        <f aca="true" t="shared" si="19" ref="H205:M205">SUM(H182:H203)-H186-H193-H195-H196-H202-H203</f>
        <v>16</v>
      </c>
      <c r="I205" s="71">
        <f t="shared" si="19"/>
        <v>10</v>
      </c>
      <c r="J205" s="71">
        <f t="shared" si="19"/>
        <v>12</v>
      </c>
      <c r="K205" s="71">
        <f t="shared" si="19"/>
        <v>10</v>
      </c>
      <c r="L205" s="71">
        <f t="shared" si="19"/>
        <v>10</v>
      </c>
      <c r="M205" s="71">
        <f t="shared" si="19"/>
        <v>10</v>
      </c>
    </row>
    <row r="206" spans="2:13" ht="15.75">
      <c r="B206" s="45"/>
      <c r="C206" s="44"/>
      <c r="D206" s="44"/>
      <c r="E206" s="44"/>
      <c r="F206" s="44"/>
      <c r="G206" s="44"/>
      <c r="H206" s="71"/>
      <c r="M206" s="71"/>
    </row>
    <row r="207" spans="2:13" ht="15.75">
      <c r="B207" s="45"/>
      <c r="C207" s="44"/>
      <c r="D207" s="44"/>
      <c r="E207" s="44"/>
      <c r="F207" s="44"/>
      <c r="G207" s="44"/>
      <c r="H207" s="71"/>
      <c r="M207" s="71"/>
    </row>
    <row r="208" spans="2:13" ht="15.75">
      <c r="B208" s="45" t="s">
        <v>126</v>
      </c>
      <c r="C208" s="5" t="s">
        <v>117</v>
      </c>
      <c r="D208" s="10" t="s">
        <v>15</v>
      </c>
      <c r="E208" s="10" t="s">
        <v>16</v>
      </c>
      <c r="F208" s="10">
        <v>24</v>
      </c>
      <c r="G208" s="10" t="s">
        <v>17</v>
      </c>
      <c r="H208" s="53">
        <v>1</v>
      </c>
      <c r="I208" s="14">
        <v>1</v>
      </c>
      <c r="J208" s="14">
        <v>1</v>
      </c>
      <c r="K208" s="14">
        <v>1</v>
      </c>
      <c r="L208" s="14">
        <v>1</v>
      </c>
      <c r="M208" s="53">
        <v>1</v>
      </c>
    </row>
    <row r="209" spans="2:13" ht="15.75">
      <c r="B209" s="45"/>
      <c r="C209" s="5" t="s">
        <v>119</v>
      </c>
      <c r="D209" s="10" t="s">
        <v>15</v>
      </c>
      <c r="E209" s="10" t="s">
        <v>16</v>
      </c>
      <c r="F209" s="10">
        <v>22</v>
      </c>
      <c r="G209" s="10" t="s">
        <v>17</v>
      </c>
      <c r="H209" s="53">
        <v>4</v>
      </c>
      <c r="I209" s="14">
        <v>4</v>
      </c>
      <c r="J209" s="14">
        <v>0</v>
      </c>
      <c r="K209" s="14">
        <v>0</v>
      </c>
      <c r="L209" s="14">
        <v>0</v>
      </c>
      <c r="M209" s="53">
        <v>0</v>
      </c>
    </row>
    <row r="210" spans="2:13" ht="15.75">
      <c r="B210" s="45"/>
      <c r="C210" s="5" t="s">
        <v>114</v>
      </c>
      <c r="D210" s="10" t="s">
        <v>15</v>
      </c>
      <c r="E210" s="10" t="s">
        <v>25</v>
      </c>
      <c r="F210" s="10" t="s">
        <v>163</v>
      </c>
      <c r="G210" s="10" t="s">
        <v>17</v>
      </c>
      <c r="H210" s="53">
        <v>1</v>
      </c>
      <c r="I210" s="14">
        <v>0</v>
      </c>
      <c r="J210" s="130">
        <v>1</v>
      </c>
      <c r="K210" s="14">
        <v>0</v>
      </c>
      <c r="L210" s="14">
        <v>0</v>
      </c>
      <c r="M210" s="53">
        <v>0</v>
      </c>
    </row>
    <row r="211" spans="2:13" ht="15.75">
      <c r="B211" s="45"/>
      <c r="C211" s="8" t="s">
        <v>192</v>
      </c>
      <c r="D211" s="10" t="s">
        <v>15</v>
      </c>
      <c r="E211" s="10" t="s">
        <v>16</v>
      </c>
      <c r="F211" s="10">
        <v>22</v>
      </c>
      <c r="G211" s="10" t="s">
        <v>17</v>
      </c>
      <c r="H211" s="53">
        <v>0</v>
      </c>
      <c r="I211" s="14">
        <v>0</v>
      </c>
      <c r="J211" s="14">
        <v>4</v>
      </c>
      <c r="K211" s="14">
        <v>4</v>
      </c>
      <c r="L211" s="14">
        <v>4</v>
      </c>
      <c r="M211" s="53">
        <v>4</v>
      </c>
    </row>
    <row r="212" spans="2:14" ht="15.75">
      <c r="B212" s="45"/>
      <c r="C212" s="8" t="s">
        <v>112</v>
      </c>
      <c r="D212" s="10" t="s">
        <v>19</v>
      </c>
      <c r="E212" s="10">
        <v>3</v>
      </c>
      <c r="F212" s="10"/>
      <c r="G212" s="10"/>
      <c r="H212" s="75">
        <v>5</v>
      </c>
      <c r="M212" s="67">
        <v>5</v>
      </c>
      <c r="N212" s="49" t="s">
        <v>127</v>
      </c>
    </row>
    <row r="213" spans="2:13" ht="15.75">
      <c r="B213" s="45"/>
      <c r="C213" s="8" t="s">
        <v>124</v>
      </c>
      <c r="D213" s="10" t="s">
        <v>19</v>
      </c>
      <c r="E213" s="10">
        <v>4</v>
      </c>
      <c r="F213" s="10"/>
      <c r="G213" s="10"/>
      <c r="H213" s="75">
        <v>2</v>
      </c>
      <c r="M213" s="67">
        <v>2</v>
      </c>
    </row>
    <row r="214" spans="2:13" ht="15.75">
      <c r="B214" s="45"/>
      <c r="C214" s="5"/>
      <c r="E214" s="10"/>
      <c r="F214" s="10"/>
      <c r="G214" s="10"/>
      <c r="H214" s="53"/>
      <c r="M214" s="54"/>
    </row>
    <row r="215" spans="2:13" ht="15.75">
      <c r="B215" s="45" t="s">
        <v>128</v>
      </c>
      <c r="C215" s="5"/>
      <c r="E215" s="10"/>
      <c r="F215" s="10"/>
      <c r="G215" s="10"/>
      <c r="H215" s="71">
        <f aca="true" t="shared" si="20" ref="H215:M215">SUM(H208:H213)-H212-H213</f>
        <v>6</v>
      </c>
      <c r="I215" s="71">
        <f t="shared" si="20"/>
        <v>5</v>
      </c>
      <c r="J215" s="71">
        <f t="shared" si="20"/>
        <v>6</v>
      </c>
      <c r="K215" s="71">
        <f t="shared" si="20"/>
        <v>5</v>
      </c>
      <c r="L215" s="71">
        <f t="shared" si="20"/>
        <v>5</v>
      </c>
      <c r="M215" s="71">
        <f t="shared" si="20"/>
        <v>5</v>
      </c>
    </row>
    <row r="216" spans="2:13" ht="15.75">
      <c r="B216" s="45"/>
      <c r="C216" s="5"/>
      <c r="E216" s="10"/>
      <c r="F216" s="10"/>
      <c r="G216" s="10"/>
      <c r="H216" s="53"/>
      <c r="M216" s="53"/>
    </row>
    <row r="217" spans="2:13" ht="15.75">
      <c r="B217" s="45" t="s">
        <v>129</v>
      </c>
      <c r="C217" s="5" t="s">
        <v>117</v>
      </c>
      <c r="D217" s="10" t="s">
        <v>15</v>
      </c>
      <c r="E217" s="10" t="s">
        <v>16</v>
      </c>
      <c r="F217" s="10">
        <v>24</v>
      </c>
      <c r="G217" s="10" t="s">
        <v>17</v>
      </c>
      <c r="H217" s="53">
        <v>1</v>
      </c>
      <c r="I217" s="14">
        <v>1</v>
      </c>
      <c r="J217" s="14">
        <v>1</v>
      </c>
      <c r="K217" s="14">
        <v>1</v>
      </c>
      <c r="L217" s="14">
        <v>1</v>
      </c>
      <c r="M217" s="53">
        <v>1</v>
      </c>
    </row>
    <row r="218" spans="2:13" ht="15.75">
      <c r="B218" s="45"/>
      <c r="C218" s="5" t="s">
        <v>119</v>
      </c>
      <c r="D218" s="10" t="s">
        <v>15</v>
      </c>
      <c r="E218" s="10" t="s">
        <v>16</v>
      </c>
      <c r="F218" s="10">
        <v>22</v>
      </c>
      <c r="G218" s="10" t="s">
        <v>17</v>
      </c>
      <c r="H218" s="53">
        <v>3</v>
      </c>
      <c r="I218" s="14">
        <v>3</v>
      </c>
      <c r="J218" s="14">
        <v>0</v>
      </c>
      <c r="K218" s="14">
        <v>0</v>
      </c>
      <c r="L218" s="14">
        <v>0</v>
      </c>
      <c r="M218" s="53">
        <v>0</v>
      </c>
    </row>
    <row r="219" spans="2:13" ht="15.75">
      <c r="B219" s="45"/>
      <c r="C219" s="5" t="s">
        <v>114</v>
      </c>
      <c r="D219" s="10" t="s">
        <v>15</v>
      </c>
      <c r="E219" s="10" t="s">
        <v>25</v>
      </c>
      <c r="F219" s="10" t="s">
        <v>163</v>
      </c>
      <c r="G219" s="10" t="s">
        <v>17</v>
      </c>
      <c r="H219" s="53">
        <v>1</v>
      </c>
      <c r="I219" s="14">
        <v>0</v>
      </c>
      <c r="J219" s="130">
        <v>1</v>
      </c>
      <c r="K219" s="119">
        <v>0</v>
      </c>
      <c r="L219" s="14">
        <v>0</v>
      </c>
      <c r="M219" s="53">
        <v>0</v>
      </c>
    </row>
    <row r="220" spans="2:13" ht="15.75">
      <c r="B220" s="45"/>
      <c r="C220" s="8" t="s">
        <v>193</v>
      </c>
      <c r="D220" s="10" t="s">
        <v>15</v>
      </c>
      <c r="E220" s="10" t="s">
        <v>16</v>
      </c>
      <c r="F220" s="10">
        <v>22</v>
      </c>
      <c r="G220" s="10" t="s">
        <v>17</v>
      </c>
      <c r="H220" s="53">
        <v>0</v>
      </c>
      <c r="I220" s="14">
        <v>0</v>
      </c>
      <c r="J220" s="14">
        <v>3</v>
      </c>
      <c r="K220" s="14">
        <v>3</v>
      </c>
      <c r="L220" s="14">
        <v>3</v>
      </c>
      <c r="M220" s="53">
        <v>3</v>
      </c>
    </row>
    <row r="221" spans="2:14" ht="15.75">
      <c r="B221" s="45"/>
      <c r="C221" s="8" t="s">
        <v>112</v>
      </c>
      <c r="D221" s="10" t="s">
        <v>19</v>
      </c>
      <c r="E221" s="10">
        <v>3</v>
      </c>
      <c r="F221" s="10"/>
      <c r="G221" s="10"/>
      <c r="H221" s="75">
        <v>2</v>
      </c>
      <c r="M221" s="67">
        <v>2</v>
      </c>
      <c r="N221" s="49" t="s">
        <v>130</v>
      </c>
    </row>
    <row r="222" spans="2:14" ht="15.75">
      <c r="B222" s="45"/>
      <c r="C222" s="8" t="s">
        <v>122</v>
      </c>
      <c r="D222" s="10" t="s">
        <v>19</v>
      </c>
      <c r="E222" s="10">
        <v>4</v>
      </c>
      <c r="F222" s="10"/>
      <c r="G222" s="10"/>
      <c r="H222" s="75">
        <v>7</v>
      </c>
      <c r="M222" s="67">
        <v>7</v>
      </c>
      <c r="N222" s="49" t="s">
        <v>130</v>
      </c>
    </row>
    <row r="223" spans="2:13" ht="15.75">
      <c r="B223" s="45"/>
      <c r="C223" s="5"/>
      <c r="E223" s="10"/>
      <c r="F223" s="10"/>
      <c r="G223" s="10"/>
      <c r="H223" s="53"/>
      <c r="L223" s="41"/>
      <c r="M223" s="54"/>
    </row>
    <row r="224" spans="2:13" ht="15.75">
      <c r="B224" s="45" t="s">
        <v>131</v>
      </c>
      <c r="C224" s="5"/>
      <c r="E224" s="10"/>
      <c r="F224" s="10"/>
      <c r="G224" s="10"/>
      <c r="H224" s="71">
        <f aca="true" t="shared" si="21" ref="H224:M224">SUM(H217:H222)-H221-H222</f>
        <v>5</v>
      </c>
      <c r="I224" s="71">
        <f t="shared" si="21"/>
        <v>4</v>
      </c>
      <c r="J224" s="71">
        <f t="shared" si="21"/>
        <v>5</v>
      </c>
      <c r="K224" s="71">
        <f t="shared" si="21"/>
        <v>4</v>
      </c>
      <c r="L224" s="71">
        <f t="shared" si="21"/>
        <v>4</v>
      </c>
      <c r="M224" s="71">
        <f t="shared" si="21"/>
        <v>4</v>
      </c>
    </row>
    <row r="225" spans="2:13" ht="15.75">
      <c r="B225" s="6"/>
      <c r="E225" s="10"/>
      <c r="F225" s="10"/>
      <c r="G225" s="10"/>
      <c r="H225" s="53"/>
      <c r="M225" s="53"/>
    </row>
    <row r="226" spans="2:13" ht="15.75">
      <c r="B226" s="46" t="s">
        <v>132</v>
      </c>
      <c r="C226" s="47" t="s">
        <v>117</v>
      </c>
      <c r="D226" s="10" t="s">
        <v>15</v>
      </c>
      <c r="E226" s="48" t="s">
        <v>16</v>
      </c>
      <c r="F226" s="48">
        <v>23</v>
      </c>
      <c r="G226" s="48" t="s">
        <v>17</v>
      </c>
      <c r="H226" s="56">
        <v>1</v>
      </c>
      <c r="I226" s="14">
        <v>1</v>
      </c>
      <c r="J226" s="14">
        <v>1</v>
      </c>
      <c r="K226" s="14">
        <v>1</v>
      </c>
      <c r="L226" s="14">
        <v>1</v>
      </c>
      <c r="M226" s="56">
        <v>1</v>
      </c>
    </row>
    <row r="227" spans="2:13" ht="15">
      <c r="B227" s="47"/>
      <c r="C227" s="47" t="s">
        <v>192</v>
      </c>
      <c r="D227" s="10" t="s">
        <v>15</v>
      </c>
      <c r="E227" s="48" t="s">
        <v>16</v>
      </c>
      <c r="F227" s="48">
        <v>22</v>
      </c>
      <c r="G227" s="48" t="s">
        <v>17</v>
      </c>
      <c r="H227" s="56">
        <v>0</v>
      </c>
      <c r="I227" s="14">
        <v>0</v>
      </c>
      <c r="J227" s="14">
        <v>0</v>
      </c>
      <c r="K227" s="14">
        <v>0</v>
      </c>
      <c r="L227" s="14">
        <v>1</v>
      </c>
      <c r="M227" s="54">
        <v>1</v>
      </c>
    </row>
    <row r="228" spans="2:13" ht="15">
      <c r="B228" s="47"/>
      <c r="C228" s="47" t="s">
        <v>112</v>
      </c>
      <c r="D228" s="10" t="s">
        <v>19</v>
      </c>
      <c r="E228" s="48">
        <v>3</v>
      </c>
      <c r="F228" s="48"/>
      <c r="G228" s="48"/>
      <c r="H228" s="73">
        <v>2</v>
      </c>
      <c r="M228" s="67">
        <v>2</v>
      </c>
    </row>
    <row r="229" spans="2:13" ht="15">
      <c r="B229" s="47"/>
      <c r="C229" s="47"/>
      <c r="D229" s="47"/>
      <c r="E229" s="47"/>
      <c r="G229" s="47"/>
      <c r="H229" s="78"/>
      <c r="M229" s="54"/>
    </row>
    <row r="230" spans="2:13" ht="15.75">
      <c r="B230" s="46" t="s">
        <v>133</v>
      </c>
      <c r="C230" s="47"/>
      <c r="D230" s="47"/>
      <c r="E230" s="47"/>
      <c r="G230" s="47"/>
      <c r="H230" s="79">
        <f aca="true" t="shared" si="22" ref="H230:M230">SUM(H226:H228)-H228</f>
        <v>1</v>
      </c>
      <c r="I230" s="79">
        <f t="shared" si="22"/>
        <v>1</v>
      </c>
      <c r="J230" s="79">
        <f t="shared" si="22"/>
        <v>1</v>
      </c>
      <c r="K230" s="79">
        <f t="shared" si="22"/>
        <v>1</v>
      </c>
      <c r="L230" s="79">
        <f t="shared" si="22"/>
        <v>2</v>
      </c>
      <c r="M230" s="79">
        <f t="shared" si="22"/>
        <v>2</v>
      </c>
    </row>
    <row r="231" spans="8:13" ht="15.75">
      <c r="H231" s="68"/>
      <c r="M231" s="68"/>
    </row>
    <row r="232" spans="2:13" ht="15.75">
      <c r="B232" s="6" t="s">
        <v>134</v>
      </c>
      <c r="H232" s="68">
        <f aca="true" t="shared" si="23" ref="H232:M232">+H176+H180+H205+H215+H224+H230</f>
        <v>36</v>
      </c>
      <c r="I232" s="68">
        <f t="shared" si="23"/>
        <v>32</v>
      </c>
      <c r="J232" s="68">
        <f t="shared" si="23"/>
        <v>36</v>
      </c>
      <c r="K232" s="68">
        <f t="shared" si="23"/>
        <v>33</v>
      </c>
      <c r="L232" s="68">
        <f t="shared" si="23"/>
        <v>33</v>
      </c>
      <c r="M232" s="68">
        <f t="shared" si="23"/>
        <v>33</v>
      </c>
    </row>
    <row r="233" spans="2:13" ht="15.75">
      <c r="B233" s="6"/>
      <c r="H233" s="68"/>
      <c r="M233" s="68"/>
    </row>
    <row r="234" spans="2:13" ht="15.75">
      <c r="B234" s="6"/>
      <c r="H234" s="68"/>
      <c r="M234" s="68"/>
    </row>
    <row r="235" spans="2:13" ht="15.75">
      <c r="B235" s="6"/>
      <c r="C235" s="3" t="s">
        <v>207</v>
      </c>
      <c r="H235" s="76">
        <f>+H232+H164+H126+H121+H110+H99+H89+H80+H64+H59+H43+H36+H32+H30+H25+H20+H14+H11+CENTROS!H103</f>
        <v>351</v>
      </c>
      <c r="I235" s="76">
        <f>+I232+I164+I126+I121+I110+I99+I89+I80+I64+I59+I43+I36+I32+I30+I25+I20+I14+I11+CENTROS!I103</f>
        <v>352</v>
      </c>
      <c r="J235" s="76">
        <f>+J232+J164+J126+J121+J110+J99+J89+J80+J64+J59+J43+J36+J32+J30+J25+J20+J14+J11+CENTROS!J103</f>
        <v>353</v>
      </c>
      <c r="K235" s="76">
        <f>+K232+K164+K126+K121+K110+K99+K89+K80+K64+K59+K43+K36+K32+K30+K25+K20+K14+K11+CENTROS!K103</f>
        <v>356</v>
      </c>
      <c r="L235" s="76">
        <f>+L232+L164+L126+L121+L110+L99+L89+L80+L64+L59+L43+L36+L32+L30+L25+L20+L14+L11+CENTROS!L103</f>
        <v>356</v>
      </c>
      <c r="M235" s="76">
        <f>+M232+M164+M126+M121+M110+M99+M89+M80+M64+M59+M43+M36+M32+M30+M25+M20+M14+M11+CENTROS!M103</f>
        <v>356</v>
      </c>
    </row>
    <row r="236" spans="2:13" ht="15.75">
      <c r="B236" s="6"/>
      <c r="C236" s="3"/>
      <c r="H236" s="64"/>
      <c r="I236" s="64"/>
      <c r="J236" s="122"/>
      <c r="K236" s="122"/>
      <c r="L236" s="122"/>
      <c r="M236" s="64"/>
    </row>
    <row r="237" spans="2:13" ht="15.75">
      <c r="B237" s="6"/>
      <c r="C237" s="3"/>
      <c r="H237" s="80"/>
      <c r="I237" s="80"/>
      <c r="J237" s="125"/>
      <c r="K237" s="125"/>
      <c r="L237" s="125"/>
      <c r="M237" s="80"/>
    </row>
  </sheetData>
  <printOptions/>
  <pageMargins left="0.2" right="0.23" top="0.7875" bottom="0.6277777777777778" header="0" footer="0"/>
  <pageSetup fitToHeight="18" horizontalDpi="300" verticalDpi="300" orientation="landscape" paperSize="9" scale="68" r:id="rId1"/>
  <headerFooter alignWithMargins="0">
    <oddHeader>&amp;L&amp;A&amp;CPROPUESTA DE RPT UNIVERSIDAD DE CADIZ</oddHeader>
    <oddFooter>&amp;L&amp;D&amp;C&amp;F&amp;R&amp;P</oddFooter>
  </headerFooter>
  <rowBreaks count="3" manualBreakCount="3">
    <brk id="37" max="255" man="1"/>
    <brk id="165" max="10" man="1"/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tabSelected="1" showOutlineSymbols="0" zoomScale="87" zoomScaleNormal="87" workbookViewId="0" topLeftCell="C1">
      <selection activeCell="K76" sqref="K76"/>
    </sheetView>
  </sheetViews>
  <sheetFormatPr defaultColWidth="11.5546875" defaultRowHeight="15"/>
  <cols>
    <col min="1" max="1" width="26.6640625" style="0" customWidth="1"/>
    <col min="2" max="2" width="29.4453125" style="0" customWidth="1"/>
    <col min="3" max="3" width="29.6640625" style="0" bestFit="1" customWidth="1"/>
    <col min="4" max="4" width="6.5546875" style="10" customWidth="1"/>
    <col min="5" max="6" width="5.6640625" style="0" customWidth="1"/>
    <col min="7" max="7" width="5.6640625" style="10" customWidth="1"/>
    <col min="8" max="8" width="7.88671875" style="52" customWidth="1"/>
    <col min="9" max="9" width="7.88671875" style="0" hidden="1" customWidth="1"/>
    <col min="10" max="12" width="7.88671875" style="0" customWidth="1"/>
    <col min="13" max="13" width="6.6640625" style="52" customWidth="1"/>
    <col min="14" max="14" width="30.4453125" style="31" customWidth="1"/>
    <col min="15" max="15" width="14.4453125" style="0" customWidth="1"/>
    <col min="16" max="16384" width="9.6640625" style="0" customWidth="1"/>
  </cols>
  <sheetData>
    <row r="1" spans="1:14" ht="17.25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89" t="s">
        <v>8</v>
      </c>
      <c r="I1" s="102">
        <v>2000</v>
      </c>
      <c r="J1" s="102">
        <v>2001</v>
      </c>
      <c r="K1" s="102">
        <v>2002</v>
      </c>
      <c r="L1" s="102">
        <v>2003</v>
      </c>
      <c r="M1" s="101" t="s">
        <v>7</v>
      </c>
      <c r="N1" s="36" t="s">
        <v>9</v>
      </c>
    </row>
    <row r="2" spans="1:14" ht="15.75" thickTop="1">
      <c r="A2" s="29"/>
      <c r="B2" s="29"/>
      <c r="C2" s="29"/>
      <c r="D2" s="35"/>
      <c r="E2" s="29"/>
      <c r="F2" s="29"/>
      <c r="G2" s="35"/>
      <c r="H2" s="90"/>
      <c r="I2" s="29"/>
      <c r="J2" s="29"/>
      <c r="K2" s="29"/>
      <c r="L2" s="29"/>
      <c r="M2" s="90"/>
      <c r="N2" s="33"/>
    </row>
    <row r="3" spans="1:14" ht="15.75">
      <c r="A3" s="16" t="s">
        <v>126</v>
      </c>
      <c r="B3" s="17" t="s">
        <v>135</v>
      </c>
      <c r="C3" s="22" t="s">
        <v>91</v>
      </c>
      <c r="D3" s="24" t="s">
        <v>15</v>
      </c>
      <c r="E3" s="26" t="s">
        <v>16</v>
      </c>
      <c r="F3" s="23">
        <v>26</v>
      </c>
      <c r="G3" s="26" t="s">
        <v>17</v>
      </c>
      <c r="H3" s="91">
        <v>1</v>
      </c>
      <c r="I3" s="23">
        <v>1</v>
      </c>
      <c r="J3" s="23">
        <v>1</v>
      </c>
      <c r="K3" s="23">
        <v>1</v>
      </c>
      <c r="L3" s="23">
        <v>1</v>
      </c>
      <c r="M3" s="91">
        <v>1</v>
      </c>
      <c r="N3" s="34"/>
    </row>
    <row r="4" spans="1:14" ht="15">
      <c r="A4" s="18"/>
      <c r="B4" s="22"/>
      <c r="C4" s="19" t="s">
        <v>136</v>
      </c>
      <c r="D4" s="26" t="s">
        <v>15</v>
      </c>
      <c r="E4" s="26" t="s">
        <v>16</v>
      </c>
      <c r="F4" s="23">
        <v>24</v>
      </c>
      <c r="G4" s="26" t="s">
        <v>17</v>
      </c>
      <c r="H4" s="92">
        <v>0</v>
      </c>
      <c r="I4" s="25">
        <v>0</v>
      </c>
      <c r="J4" s="25">
        <v>1</v>
      </c>
      <c r="K4" s="25">
        <v>1</v>
      </c>
      <c r="L4" s="25">
        <v>1</v>
      </c>
      <c r="M4" s="91">
        <v>1</v>
      </c>
      <c r="N4" s="33"/>
    </row>
    <row r="5" spans="1:14" ht="15">
      <c r="A5" s="18"/>
      <c r="B5" s="22"/>
      <c r="C5" s="19" t="s">
        <v>137</v>
      </c>
      <c r="D5" s="26" t="s">
        <v>15</v>
      </c>
      <c r="E5" s="26" t="s">
        <v>16</v>
      </c>
      <c r="F5" s="23">
        <v>24</v>
      </c>
      <c r="G5" s="26" t="s">
        <v>17</v>
      </c>
      <c r="H5" s="92">
        <v>0</v>
      </c>
      <c r="I5" s="25">
        <v>0</v>
      </c>
      <c r="J5" s="25">
        <v>1</v>
      </c>
      <c r="K5" s="25">
        <v>1</v>
      </c>
      <c r="L5" s="25">
        <v>1</v>
      </c>
      <c r="M5" s="91">
        <v>1</v>
      </c>
      <c r="N5" s="33"/>
    </row>
    <row r="6" spans="1:14" ht="15">
      <c r="A6" s="18"/>
      <c r="B6" s="22"/>
      <c r="C6" s="19" t="s">
        <v>190</v>
      </c>
      <c r="D6" s="26" t="s">
        <v>15</v>
      </c>
      <c r="E6" s="26" t="s">
        <v>16</v>
      </c>
      <c r="F6" s="23">
        <v>24</v>
      </c>
      <c r="G6" s="26" t="s">
        <v>17</v>
      </c>
      <c r="H6" s="92">
        <v>0</v>
      </c>
      <c r="I6" s="25">
        <v>0</v>
      </c>
      <c r="J6" s="124">
        <v>1</v>
      </c>
      <c r="K6" s="25">
        <v>1</v>
      </c>
      <c r="L6" s="25">
        <v>1</v>
      </c>
      <c r="M6" s="91">
        <v>1</v>
      </c>
      <c r="N6" s="33"/>
    </row>
    <row r="7" spans="1:14" ht="15">
      <c r="A7" s="18"/>
      <c r="B7" s="22"/>
      <c r="C7" s="19" t="s">
        <v>21</v>
      </c>
      <c r="D7" s="26" t="s">
        <v>15</v>
      </c>
      <c r="E7" s="26" t="s">
        <v>17</v>
      </c>
      <c r="F7" s="23">
        <v>21</v>
      </c>
      <c r="G7" s="26" t="s">
        <v>17</v>
      </c>
      <c r="H7" s="92">
        <v>1</v>
      </c>
      <c r="I7" s="25">
        <v>1</v>
      </c>
      <c r="J7" s="25">
        <v>0</v>
      </c>
      <c r="K7" s="25">
        <v>0</v>
      </c>
      <c r="L7" s="25">
        <v>0</v>
      </c>
      <c r="M7" s="91">
        <v>0</v>
      </c>
      <c r="N7" s="33"/>
    </row>
    <row r="8" spans="1:14" ht="15">
      <c r="A8" s="18"/>
      <c r="B8" s="22"/>
      <c r="C8" s="19" t="s">
        <v>21</v>
      </c>
      <c r="D8" s="26" t="s">
        <v>15</v>
      </c>
      <c r="E8" s="26" t="s">
        <v>17</v>
      </c>
      <c r="F8" s="23">
        <v>20</v>
      </c>
      <c r="G8" s="26" t="s">
        <v>17</v>
      </c>
      <c r="H8" s="92">
        <v>6</v>
      </c>
      <c r="I8" s="25">
        <v>6</v>
      </c>
      <c r="J8" s="25">
        <v>6</v>
      </c>
      <c r="K8" s="25">
        <v>7</v>
      </c>
      <c r="L8" s="25">
        <v>7</v>
      </c>
      <c r="M8" s="91">
        <v>7</v>
      </c>
      <c r="N8" s="33"/>
    </row>
    <row r="9" spans="1:14" ht="15">
      <c r="A9" s="18"/>
      <c r="B9" s="22"/>
      <c r="C9" s="19" t="s">
        <v>21</v>
      </c>
      <c r="D9" s="26" t="s">
        <v>15</v>
      </c>
      <c r="E9" s="26" t="s">
        <v>25</v>
      </c>
      <c r="F9" s="23">
        <v>18</v>
      </c>
      <c r="G9" s="26" t="s">
        <v>17</v>
      </c>
      <c r="H9" s="92">
        <v>2</v>
      </c>
      <c r="I9" s="25">
        <v>2</v>
      </c>
      <c r="J9" s="25">
        <v>0</v>
      </c>
      <c r="K9" s="25">
        <v>0</v>
      </c>
      <c r="L9" s="25">
        <v>0</v>
      </c>
      <c r="M9" s="91">
        <v>0</v>
      </c>
      <c r="N9" s="33"/>
    </row>
    <row r="10" spans="1:14" ht="15">
      <c r="A10" s="15"/>
      <c r="B10" s="22"/>
      <c r="C10" t="s">
        <v>24</v>
      </c>
      <c r="D10" s="10" t="s">
        <v>15</v>
      </c>
      <c r="E10" s="9" t="s">
        <v>25</v>
      </c>
      <c r="F10" s="9" t="s">
        <v>163</v>
      </c>
      <c r="G10" s="9" t="s">
        <v>17</v>
      </c>
      <c r="H10" s="91">
        <v>14</v>
      </c>
      <c r="I10" s="23">
        <v>14</v>
      </c>
      <c r="J10" s="23">
        <v>14</v>
      </c>
      <c r="K10" s="23">
        <v>14</v>
      </c>
      <c r="L10" s="23">
        <v>14</v>
      </c>
      <c r="M10" s="91">
        <v>14</v>
      </c>
      <c r="N10" s="33"/>
    </row>
    <row r="11" spans="1:14" ht="15">
      <c r="A11" s="15"/>
      <c r="B11" s="22"/>
      <c r="C11" t="s">
        <v>175</v>
      </c>
      <c r="D11" s="10" t="s">
        <v>19</v>
      </c>
      <c r="E11" s="9">
        <v>4</v>
      </c>
      <c r="F11" s="9"/>
      <c r="G11" s="9"/>
      <c r="H11" s="93">
        <v>2</v>
      </c>
      <c r="I11" s="57"/>
      <c r="J11" s="57"/>
      <c r="K11" s="57"/>
      <c r="L11" s="57"/>
      <c r="M11" s="93">
        <v>2</v>
      </c>
      <c r="N11" s="33"/>
    </row>
    <row r="12" spans="1:14" ht="15.75">
      <c r="A12" s="16"/>
      <c r="B12" s="17" t="s">
        <v>138</v>
      </c>
      <c r="C12" s="22" t="s">
        <v>139</v>
      </c>
      <c r="D12" s="24" t="s">
        <v>15</v>
      </c>
      <c r="E12" s="23" t="s">
        <v>25</v>
      </c>
      <c r="F12" s="23">
        <v>18</v>
      </c>
      <c r="G12" s="26" t="s">
        <v>23</v>
      </c>
      <c r="H12" s="91">
        <v>5</v>
      </c>
      <c r="I12" s="23">
        <v>5</v>
      </c>
      <c r="J12" s="23">
        <v>5</v>
      </c>
      <c r="K12" s="23">
        <v>5</v>
      </c>
      <c r="L12" s="23">
        <v>5</v>
      </c>
      <c r="M12" s="91">
        <v>5</v>
      </c>
      <c r="N12" s="33"/>
    </row>
    <row r="13" spans="1:14" ht="15.75">
      <c r="A13" s="15"/>
      <c r="B13" s="17" t="s">
        <v>140</v>
      </c>
      <c r="C13" s="22" t="s">
        <v>33</v>
      </c>
      <c r="D13" s="24" t="s">
        <v>15</v>
      </c>
      <c r="E13" s="26" t="s">
        <v>25</v>
      </c>
      <c r="F13" s="23">
        <v>18</v>
      </c>
      <c r="G13" s="26" t="s">
        <v>17</v>
      </c>
      <c r="H13" s="91">
        <v>17</v>
      </c>
      <c r="I13" s="23">
        <v>17</v>
      </c>
      <c r="J13" s="23">
        <v>17</v>
      </c>
      <c r="K13" s="23">
        <v>17</v>
      </c>
      <c r="L13" s="23">
        <v>17</v>
      </c>
      <c r="M13" s="91">
        <v>17</v>
      </c>
      <c r="N13" s="33"/>
    </row>
    <row r="14" spans="1:13" ht="15.75">
      <c r="A14" s="15"/>
      <c r="B14" s="17" t="s">
        <v>64</v>
      </c>
      <c r="C14" s="22" t="s">
        <v>65</v>
      </c>
      <c r="D14" s="24" t="s">
        <v>15</v>
      </c>
      <c r="E14" s="23" t="s">
        <v>66</v>
      </c>
      <c r="F14" s="23">
        <v>14</v>
      </c>
      <c r="G14" s="26" t="s">
        <v>17</v>
      </c>
      <c r="H14" s="91">
        <v>4</v>
      </c>
      <c r="I14" s="23">
        <v>4</v>
      </c>
      <c r="J14" s="23">
        <v>4</v>
      </c>
      <c r="K14" s="23">
        <v>4</v>
      </c>
      <c r="L14" s="23">
        <v>4</v>
      </c>
      <c r="M14" s="91">
        <v>4</v>
      </c>
    </row>
    <row r="15" spans="1:14" ht="15.75">
      <c r="A15" s="15"/>
      <c r="B15" s="21"/>
      <c r="C15" s="22" t="s">
        <v>143</v>
      </c>
      <c r="D15" s="24" t="s">
        <v>15</v>
      </c>
      <c r="E15" s="23" t="s">
        <v>66</v>
      </c>
      <c r="F15" s="23">
        <v>14</v>
      </c>
      <c r="G15" s="26" t="s">
        <v>17</v>
      </c>
      <c r="H15" s="91">
        <v>1</v>
      </c>
      <c r="I15" s="23">
        <v>1</v>
      </c>
      <c r="J15" s="23">
        <v>1</v>
      </c>
      <c r="K15" s="23">
        <v>1</v>
      </c>
      <c r="L15" s="23">
        <v>1</v>
      </c>
      <c r="M15" s="91">
        <v>1</v>
      </c>
      <c r="N15" s="33"/>
    </row>
    <row r="16" spans="1:15" ht="15.75">
      <c r="A16" s="15"/>
      <c r="B16" s="17"/>
      <c r="C16" s="22"/>
      <c r="D16" s="24"/>
      <c r="E16" s="22"/>
      <c r="F16" s="22"/>
      <c r="G16" s="24"/>
      <c r="H16" s="95">
        <f aca="true" t="shared" si="0" ref="H16:M16">SUM(H3:H15)-H11</f>
        <v>51</v>
      </c>
      <c r="I16" s="95">
        <f t="shared" si="0"/>
        <v>51</v>
      </c>
      <c r="J16" s="95">
        <f t="shared" si="0"/>
        <v>51</v>
      </c>
      <c r="K16" s="95">
        <f t="shared" si="0"/>
        <v>52</v>
      </c>
      <c r="L16" s="95">
        <f t="shared" si="0"/>
        <v>52</v>
      </c>
      <c r="M16" s="95">
        <f t="shared" si="0"/>
        <v>52</v>
      </c>
      <c r="N16" s="34"/>
      <c r="O16" s="14"/>
    </row>
    <row r="17" spans="1:14" ht="15.75">
      <c r="A17" s="15"/>
      <c r="B17" s="17"/>
      <c r="C17" s="15"/>
      <c r="D17" s="24"/>
      <c r="E17" s="16"/>
      <c r="F17" s="16"/>
      <c r="G17" s="26"/>
      <c r="H17" s="95"/>
      <c r="I17" s="17"/>
      <c r="J17" s="17"/>
      <c r="K17" s="17"/>
      <c r="L17" s="17"/>
      <c r="M17" s="95"/>
      <c r="N17" s="33"/>
    </row>
    <row r="18" spans="1:2" ht="15.75">
      <c r="A18" s="3" t="s">
        <v>144</v>
      </c>
      <c r="B18" s="6"/>
    </row>
    <row r="19" spans="1:14" ht="15.75">
      <c r="A19" s="17"/>
      <c r="B19" s="21"/>
      <c r="C19" s="22"/>
      <c r="D19" s="24"/>
      <c r="E19" s="22"/>
      <c r="F19" s="22"/>
      <c r="G19" s="24"/>
      <c r="H19" s="96"/>
      <c r="I19" s="22"/>
      <c r="J19" s="22"/>
      <c r="K19" s="22"/>
      <c r="L19" s="22"/>
      <c r="M19" s="96"/>
      <c r="N19" s="33"/>
    </row>
    <row r="20" spans="1:14" ht="15.75">
      <c r="A20" s="19" t="s">
        <v>145</v>
      </c>
      <c r="B20" s="17" t="s">
        <v>90</v>
      </c>
      <c r="C20" s="22" t="s">
        <v>146</v>
      </c>
      <c r="D20" s="24" t="s">
        <v>15</v>
      </c>
      <c r="E20" s="23" t="s">
        <v>16</v>
      </c>
      <c r="F20" s="23">
        <v>24</v>
      </c>
      <c r="G20" s="26" t="s">
        <v>17</v>
      </c>
      <c r="H20" s="91">
        <v>1</v>
      </c>
      <c r="I20" s="23">
        <v>1</v>
      </c>
      <c r="J20" s="23">
        <v>1</v>
      </c>
      <c r="K20" s="23"/>
      <c r="L20" s="23"/>
      <c r="M20" s="91"/>
      <c r="N20" s="33"/>
    </row>
    <row r="21" spans="1:14" ht="15.75">
      <c r="A21" s="15"/>
      <c r="B21" s="17" t="s">
        <v>147</v>
      </c>
      <c r="C21" s="22" t="s">
        <v>21</v>
      </c>
      <c r="D21" s="24" t="s">
        <v>15</v>
      </c>
      <c r="E21" s="23" t="s">
        <v>17</v>
      </c>
      <c r="F21" s="23">
        <v>20</v>
      </c>
      <c r="G21" s="26" t="s">
        <v>17</v>
      </c>
      <c r="H21" s="91">
        <v>2</v>
      </c>
      <c r="I21" s="23">
        <v>2</v>
      </c>
      <c r="J21" s="23">
        <v>2</v>
      </c>
      <c r="K21" s="23"/>
      <c r="L21" s="23"/>
      <c r="M21" s="91"/>
      <c r="N21" s="33"/>
    </row>
    <row r="22" spans="1:14" ht="15.75">
      <c r="A22" s="15"/>
      <c r="B22" s="17"/>
      <c r="C22" t="s">
        <v>24</v>
      </c>
      <c r="D22" s="10" t="s">
        <v>15</v>
      </c>
      <c r="E22" s="9" t="s">
        <v>25</v>
      </c>
      <c r="F22" s="9" t="s">
        <v>163</v>
      </c>
      <c r="G22" s="9" t="s">
        <v>17</v>
      </c>
      <c r="H22" s="91">
        <v>5</v>
      </c>
      <c r="I22" s="23">
        <v>5</v>
      </c>
      <c r="J22" s="23">
        <v>5</v>
      </c>
      <c r="K22" s="23"/>
      <c r="L22" s="23"/>
      <c r="M22" s="91"/>
      <c r="N22" s="33"/>
    </row>
    <row r="23" spans="1:14" ht="15.75">
      <c r="A23" s="20"/>
      <c r="B23" s="17" t="s">
        <v>141</v>
      </c>
      <c r="C23" s="22" t="s">
        <v>142</v>
      </c>
      <c r="D23" s="24" t="s">
        <v>15</v>
      </c>
      <c r="E23" s="23" t="s">
        <v>25</v>
      </c>
      <c r="F23" s="23">
        <v>18</v>
      </c>
      <c r="G23" s="26" t="s">
        <v>23</v>
      </c>
      <c r="H23" s="91">
        <v>1</v>
      </c>
      <c r="I23" s="23">
        <v>1</v>
      </c>
      <c r="J23" s="23">
        <v>1</v>
      </c>
      <c r="K23" s="23"/>
      <c r="L23" s="23"/>
      <c r="M23" s="91"/>
      <c r="N23" s="33"/>
    </row>
    <row r="24" spans="1:14" ht="15.75">
      <c r="A24" s="15"/>
      <c r="B24" s="17" t="s">
        <v>140</v>
      </c>
      <c r="C24" s="127" t="s">
        <v>33</v>
      </c>
      <c r="D24" s="26" t="s">
        <v>15</v>
      </c>
      <c r="E24" s="23" t="s">
        <v>25</v>
      </c>
      <c r="F24" s="23">
        <v>18</v>
      </c>
      <c r="G24" s="26" t="s">
        <v>17</v>
      </c>
      <c r="H24" s="91">
        <v>4</v>
      </c>
      <c r="I24" s="23">
        <v>4</v>
      </c>
      <c r="J24" s="23">
        <v>4</v>
      </c>
      <c r="K24" s="23"/>
      <c r="L24" s="23"/>
      <c r="M24" s="91"/>
      <c r="N24" s="33"/>
    </row>
    <row r="25" spans="1:13" ht="15.75">
      <c r="A25" s="15"/>
      <c r="B25" s="17" t="s">
        <v>64</v>
      </c>
      <c r="C25" s="20" t="s">
        <v>65</v>
      </c>
      <c r="D25" s="26" t="s">
        <v>15</v>
      </c>
      <c r="E25" s="26" t="s">
        <v>66</v>
      </c>
      <c r="F25" s="23">
        <v>14</v>
      </c>
      <c r="G25" s="26" t="s">
        <v>17</v>
      </c>
      <c r="H25" s="91">
        <v>1</v>
      </c>
      <c r="I25" s="23">
        <v>1</v>
      </c>
      <c r="J25" s="23">
        <v>1</v>
      </c>
      <c r="K25" s="23"/>
      <c r="L25" s="23"/>
      <c r="M25" s="91"/>
    </row>
    <row r="26" spans="1:14" ht="15.75">
      <c r="A26" s="15"/>
      <c r="B26" s="21"/>
      <c r="C26" s="20" t="s">
        <v>148</v>
      </c>
      <c r="D26" s="26" t="s">
        <v>15</v>
      </c>
      <c r="E26" s="26" t="s">
        <v>66</v>
      </c>
      <c r="F26" s="23">
        <v>14</v>
      </c>
      <c r="G26" s="26" t="s">
        <v>17</v>
      </c>
      <c r="H26" s="91">
        <v>2</v>
      </c>
      <c r="I26" s="23">
        <v>2</v>
      </c>
      <c r="J26" s="23">
        <v>2</v>
      </c>
      <c r="K26" s="23"/>
      <c r="L26" s="23"/>
      <c r="M26" s="91"/>
      <c r="N26" s="33"/>
    </row>
    <row r="27" spans="1:14" ht="15.75">
      <c r="A27" s="15"/>
      <c r="B27" s="21"/>
      <c r="C27" s="20"/>
      <c r="D27" s="23"/>
      <c r="E27" s="23"/>
      <c r="F27" s="23"/>
      <c r="G27" s="23"/>
      <c r="H27" s="94">
        <f>SUM(H20:H26)</f>
        <v>16</v>
      </c>
      <c r="I27" s="94">
        <f>SUM(I20:I26)</f>
        <v>16</v>
      </c>
      <c r="J27" s="94">
        <f>SUM(J20:J26)</f>
        <v>16</v>
      </c>
      <c r="K27" s="94"/>
      <c r="L27" s="94"/>
      <c r="M27" s="94"/>
      <c r="N27" s="33"/>
    </row>
    <row r="28" spans="1:14" ht="15.75">
      <c r="A28" s="15"/>
      <c r="B28" s="21"/>
      <c r="C28" s="22"/>
      <c r="D28" s="24"/>
      <c r="E28" s="23"/>
      <c r="F28" s="23"/>
      <c r="G28" s="23"/>
      <c r="H28" s="92"/>
      <c r="I28" s="25"/>
      <c r="J28" s="25"/>
      <c r="K28" s="25"/>
      <c r="L28" s="25"/>
      <c r="M28" s="92"/>
      <c r="N28" s="33"/>
    </row>
    <row r="29" spans="1:14" ht="15.75">
      <c r="A29" s="20" t="s">
        <v>149</v>
      </c>
      <c r="B29" s="17" t="s">
        <v>150</v>
      </c>
      <c r="C29" s="22" t="s">
        <v>21</v>
      </c>
      <c r="D29" s="24" t="s">
        <v>15</v>
      </c>
      <c r="E29" s="23" t="s">
        <v>17</v>
      </c>
      <c r="F29" s="23">
        <v>20</v>
      </c>
      <c r="G29" s="26" t="s">
        <v>17</v>
      </c>
      <c r="H29" s="91">
        <v>2</v>
      </c>
      <c r="I29" s="23">
        <v>2</v>
      </c>
      <c r="J29" s="23">
        <v>2</v>
      </c>
      <c r="K29" s="23"/>
      <c r="L29" s="23"/>
      <c r="M29" s="91"/>
      <c r="N29" s="33"/>
    </row>
    <row r="30" spans="1:14" ht="15.75">
      <c r="A30" s="15"/>
      <c r="B30" s="17" t="s">
        <v>141</v>
      </c>
      <c r="C30" s="22" t="s">
        <v>142</v>
      </c>
      <c r="D30" s="24" t="s">
        <v>15</v>
      </c>
      <c r="E30" s="23" t="s">
        <v>25</v>
      </c>
      <c r="F30" s="23">
        <v>18</v>
      </c>
      <c r="G30" s="26" t="s">
        <v>23</v>
      </c>
      <c r="H30" s="91">
        <v>1</v>
      </c>
      <c r="I30" s="23">
        <v>1</v>
      </c>
      <c r="J30" s="23">
        <v>1</v>
      </c>
      <c r="K30" s="23"/>
      <c r="L30" s="23"/>
      <c r="M30" s="91"/>
      <c r="N30" s="33"/>
    </row>
    <row r="31" spans="1:14" ht="15.75">
      <c r="A31" s="15"/>
      <c r="B31" s="21"/>
      <c r="C31" t="s">
        <v>24</v>
      </c>
      <c r="D31" s="10" t="s">
        <v>15</v>
      </c>
      <c r="E31" s="9" t="s">
        <v>25</v>
      </c>
      <c r="F31" s="9" t="s">
        <v>163</v>
      </c>
      <c r="G31" s="9" t="s">
        <v>17</v>
      </c>
      <c r="H31" s="91">
        <v>4</v>
      </c>
      <c r="I31" s="23">
        <v>4</v>
      </c>
      <c r="J31" s="23">
        <v>4</v>
      </c>
      <c r="K31" s="23"/>
      <c r="L31" s="23"/>
      <c r="M31" s="91"/>
      <c r="N31" s="33"/>
    </row>
    <row r="32" spans="1:14" ht="15.75">
      <c r="A32" s="15"/>
      <c r="B32" s="17" t="s">
        <v>64</v>
      </c>
      <c r="C32" s="20" t="s">
        <v>65</v>
      </c>
      <c r="D32" s="26" t="s">
        <v>15</v>
      </c>
      <c r="E32" s="26" t="s">
        <v>66</v>
      </c>
      <c r="F32" s="23">
        <v>14</v>
      </c>
      <c r="G32" s="26" t="s">
        <v>17</v>
      </c>
      <c r="H32" s="91">
        <v>1</v>
      </c>
      <c r="I32" s="23">
        <v>1</v>
      </c>
      <c r="J32" s="23">
        <v>1</v>
      </c>
      <c r="K32" s="23"/>
      <c r="L32" s="23"/>
      <c r="M32" s="91"/>
      <c r="N32" s="33"/>
    </row>
    <row r="33" spans="1:14" ht="15.75">
      <c r="A33" s="15"/>
      <c r="B33" s="21"/>
      <c r="C33" s="20" t="s">
        <v>148</v>
      </c>
      <c r="D33" s="26" t="s">
        <v>15</v>
      </c>
      <c r="E33" s="26" t="s">
        <v>66</v>
      </c>
      <c r="F33" s="23">
        <v>14</v>
      </c>
      <c r="G33" s="26" t="s">
        <v>17</v>
      </c>
      <c r="H33" s="91">
        <v>1</v>
      </c>
      <c r="I33" s="23">
        <v>1</v>
      </c>
      <c r="J33" s="23">
        <v>1</v>
      </c>
      <c r="K33" s="23"/>
      <c r="L33" s="23"/>
      <c r="M33" s="91"/>
      <c r="N33" s="33"/>
    </row>
    <row r="34" spans="1:13" ht="15.75">
      <c r="A34" s="7"/>
      <c r="B34" s="6"/>
      <c r="C34" s="5"/>
      <c r="D34" s="4"/>
      <c r="E34" s="4"/>
      <c r="F34" s="4"/>
      <c r="G34" s="4"/>
      <c r="H34" s="68">
        <f>SUM(H29:H33)</f>
        <v>9</v>
      </c>
      <c r="I34" s="68">
        <f>SUM(I29:I33)</f>
        <v>9</v>
      </c>
      <c r="J34" s="68">
        <f>SUM(J29:J33)</f>
        <v>9</v>
      </c>
      <c r="K34" s="68"/>
      <c r="L34" s="68"/>
      <c r="M34" s="68"/>
    </row>
    <row r="35" spans="1:14" ht="15.75">
      <c r="A35" s="15"/>
      <c r="B35" s="21"/>
      <c r="C35" s="22"/>
      <c r="D35" s="24"/>
      <c r="E35" s="22"/>
      <c r="F35" s="22"/>
      <c r="G35" s="24"/>
      <c r="H35" s="96"/>
      <c r="I35" s="22"/>
      <c r="J35" s="22"/>
      <c r="K35" s="22"/>
      <c r="L35" s="22"/>
      <c r="M35" s="96"/>
      <c r="N35" s="33"/>
    </row>
    <row r="36" spans="1:14" ht="15.75">
      <c r="A36" s="16" t="s">
        <v>151</v>
      </c>
      <c r="B36" s="17" t="s">
        <v>90</v>
      </c>
      <c r="C36" s="22" t="s">
        <v>33</v>
      </c>
      <c r="D36" s="24" t="s">
        <v>15</v>
      </c>
      <c r="E36" s="23" t="s">
        <v>25</v>
      </c>
      <c r="F36" s="23">
        <v>18</v>
      </c>
      <c r="G36" s="26" t="s">
        <v>17</v>
      </c>
      <c r="H36" s="94">
        <v>1</v>
      </c>
      <c r="I36" s="27">
        <v>1</v>
      </c>
      <c r="J36" s="27">
        <v>1</v>
      </c>
      <c r="K36" s="27"/>
      <c r="L36" s="27"/>
      <c r="M36" s="94"/>
      <c r="N36" s="33"/>
    </row>
    <row r="37" spans="1:2" ht="15.75">
      <c r="A37" s="7"/>
      <c r="B37" s="6"/>
    </row>
    <row r="38" spans="1:14" ht="15.75">
      <c r="A38" s="15"/>
      <c r="B38" s="21"/>
      <c r="C38" s="22"/>
      <c r="D38" s="24"/>
      <c r="E38" s="22"/>
      <c r="F38" s="22"/>
      <c r="G38" s="24"/>
      <c r="H38" s="96"/>
      <c r="I38" s="22"/>
      <c r="J38" s="22"/>
      <c r="K38" s="22"/>
      <c r="L38" s="22"/>
      <c r="M38" s="96"/>
      <c r="N38" s="33"/>
    </row>
    <row r="39" spans="1:14" ht="15.75">
      <c r="A39" s="17" t="s">
        <v>152</v>
      </c>
      <c r="B39" s="21"/>
      <c r="C39" s="22"/>
      <c r="D39" s="24"/>
      <c r="E39" s="22"/>
      <c r="F39" s="22"/>
      <c r="G39" s="24"/>
      <c r="H39" s="96"/>
      <c r="I39" s="22"/>
      <c r="J39" s="22"/>
      <c r="K39" s="22"/>
      <c r="L39" s="22"/>
      <c r="M39" s="96"/>
      <c r="N39" s="33"/>
    </row>
    <row r="40" spans="1:14" ht="15.75">
      <c r="A40" s="15"/>
      <c r="B40" s="21"/>
      <c r="C40" s="22"/>
      <c r="D40" s="24"/>
      <c r="E40" s="22"/>
      <c r="F40" s="22"/>
      <c r="G40" s="24"/>
      <c r="H40" s="96"/>
      <c r="I40" s="22"/>
      <c r="J40" s="22"/>
      <c r="K40" s="22"/>
      <c r="L40" s="22"/>
      <c r="M40" s="96"/>
      <c r="N40" s="33"/>
    </row>
    <row r="41" spans="1:14" ht="15.75">
      <c r="A41" s="16" t="s">
        <v>129</v>
      </c>
      <c r="B41" s="17" t="s">
        <v>135</v>
      </c>
      <c r="C41" s="22" t="s">
        <v>146</v>
      </c>
      <c r="D41" s="24" t="s">
        <v>15</v>
      </c>
      <c r="E41" s="23" t="s">
        <v>16</v>
      </c>
      <c r="F41" s="23">
        <v>26</v>
      </c>
      <c r="G41" s="26" t="s">
        <v>17</v>
      </c>
      <c r="H41" s="91"/>
      <c r="I41" s="23"/>
      <c r="J41" s="23"/>
      <c r="K41" s="23">
        <v>1</v>
      </c>
      <c r="L41" s="23">
        <v>1</v>
      </c>
      <c r="M41" s="91">
        <v>1</v>
      </c>
      <c r="N41" s="33"/>
    </row>
    <row r="42" spans="1:14" ht="15.75">
      <c r="A42" s="15"/>
      <c r="B42" s="21"/>
      <c r="C42" s="22" t="s">
        <v>136</v>
      </c>
      <c r="D42" s="24" t="s">
        <v>15</v>
      </c>
      <c r="E42" s="23" t="s">
        <v>61</v>
      </c>
      <c r="F42" s="23">
        <v>22</v>
      </c>
      <c r="G42" s="26" t="s">
        <v>17</v>
      </c>
      <c r="H42" s="91"/>
      <c r="I42" s="23"/>
      <c r="J42" s="23"/>
      <c r="K42" s="23">
        <v>1</v>
      </c>
      <c r="L42" s="23">
        <v>1</v>
      </c>
      <c r="M42" s="91">
        <v>1</v>
      </c>
      <c r="N42" s="33"/>
    </row>
    <row r="43" spans="1:14" ht="15.75">
      <c r="A43" s="15"/>
      <c r="B43" s="21"/>
      <c r="C43" s="20" t="s">
        <v>137</v>
      </c>
      <c r="D43" s="26" t="s">
        <v>15</v>
      </c>
      <c r="E43" s="23" t="s">
        <v>61</v>
      </c>
      <c r="F43" s="23">
        <v>22</v>
      </c>
      <c r="G43" s="26" t="s">
        <v>17</v>
      </c>
      <c r="H43" s="91"/>
      <c r="I43" s="23"/>
      <c r="J43" s="23"/>
      <c r="K43" s="23">
        <v>1</v>
      </c>
      <c r="L43" s="23">
        <v>1</v>
      </c>
      <c r="M43" s="91">
        <v>1</v>
      </c>
      <c r="N43" s="33"/>
    </row>
    <row r="44" spans="1:14" ht="15.75">
      <c r="A44" s="15"/>
      <c r="B44" s="21"/>
      <c r="C44" s="22" t="s">
        <v>21</v>
      </c>
      <c r="D44" s="24" t="s">
        <v>15</v>
      </c>
      <c r="E44" s="23" t="s">
        <v>17</v>
      </c>
      <c r="F44" s="23">
        <v>20</v>
      </c>
      <c r="G44" s="26" t="s">
        <v>17</v>
      </c>
      <c r="H44" s="91"/>
      <c r="I44" s="23"/>
      <c r="J44" s="23"/>
      <c r="K44" s="23">
        <v>4</v>
      </c>
      <c r="L44" s="23">
        <v>4</v>
      </c>
      <c r="M44" s="91">
        <v>4</v>
      </c>
      <c r="N44" s="33"/>
    </row>
    <row r="45" spans="1:14" ht="15.75">
      <c r="A45" s="15"/>
      <c r="B45" s="21"/>
      <c r="C45" t="s">
        <v>24</v>
      </c>
      <c r="D45" s="10" t="s">
        <v>15</v>
      </c>
      <c r="E45" s="9" t="s">
        <v>25</v>
      </c>
      <c r="F45" s="9" t="s">
        <v>163</v>
      </c>
      <c r="G45" s="9" t="s">
        <v>17</v>
      </c>
      <c r="H45" s="91"/>
      <c r="I45" s="23"/>
      <c r="J45" s="23"/>
      <c r="K45" s="23">
        <v>7</v>
      </c>
      <c r="L45" s="23">
        <v>7</v>
      </c>
      <c r="M45" s="91">
        <v>7</v>
      </c>
      <c r="N45" s="33"/>
    </row>
    <row r="46" spans="1:14" ht="15.75">
      <c r="A46" s="15"/>
      <c r="B46" s="17" t="s">
        <v>138</v>
      </c>
      <c r="C46" s="22" t="s">
        <v>153</v>
      </c>
      <c r="D46" s="24" t="s">
        <v>15</v>
      </c>
      <c r="E46" s="23" t="s">
        <v>25</v>
      </c>
      <c r="F46" s="23">
        <v>18</v>
      </c>
      <c r="G46" s="26" t="s">
        <v>23</v>
      </c>
      <c r="H46" s="91"/>
      <c r="I46" s="23"/>
      <c r="J46" s="23"/>
      <c r="K46" s="23">
        <v>2</v>
      </c>
      <c r="L46" s="23">
        <v>2</v>
      </c>
      <c r="M46" s="91">
        <v>2</v>
      </c>
      <c r="N46" s="33"/>
    </row>
    <row r="47" spans="1:14" ht="15.75">
      <c r="A47" s="15"/>
      <c r="B47" s="17" t="s">
        <v>140</v>
      </c>
      <c r="C47" s="22" t="s">
        <v>33</v>
      </c>
      <c r="D47" s="24" t="s">
        <v>15</v>
      </c>
      <c r="E47" s="26" t="s">
        <v>25</v>
      </c>
      <c r="F47" s="23">
        <v>18</v>
      </c>
      <c r="G47" s="26" t="s">
        <v>17</v>
      </c>
      <c r="H47" s="91"/>
      <c r="I47" s="23"/>
      <c r="J47" s="23"/>
      <c r="K47" s="23">
        <v>4</v>
      </c>
      <c r="L47" s="23">
        <v>4</v>
      </c>
      <c r="M47" s="91">
        <v>4</v>
      </c>
      <c r="N47" s="33"/>
    </row>
    <row r="48" spans="1:13" ht="15.75">
      <c r="A48" s="15"/>
      <c r="B48" s="17" t="s">
        <v>64</v>
      </c>
      <c r="C48" s="20" t="s">
        <v>65</v>
      </c>
      <c r="D48" s="26" t="s">
        <v>15</v>
      </c>
      <c r="E48" s="23" t="s">
        <v>66</v>
      </c>
      <c r="F48" s="23">
        <v>14</v>
      </c>
      <c r="G48" s="26" t="s">
        <v>17</v>
      </c>
      <c r="H48" s="91"/>
      <c r="I48" s="23"/>
      <c r="J48" s="23"/>
      <c r="K48" s="23">
        <v>2</v>
      </c>
      <c r="L48" s="23">
        <v>2</v>
      </c>
      <c r="M48" s="91">
        <v>2</v>
      </c>
    </row>
    <row r="49" spans="1:14" ht="15.75">
      <c r="A49" s="15"/>
      <c r="B49" s="21"/>
      <c r="C49" s="20" t="s">
        <v>148</v>
      </c>
      <c r="D49" s="26" t="s">
        <v>15</v>
      </c>
      <c r="E49" s="23" t="s">
        <v>66</v>
      </c>
      <c r="F49" s="23">
        <v>14</v>
      </c>
      <c r="G49" s="26" t="s">
        <v>17</v>
      </c>
      <c r="H49" s="91"/>
      <c r="I49" s="23"/>
      <c r="J49" s="23"/>
      <c r="K49" s="23">
        <v>3</v>
      </c>
      <c r="L49" s="23">
        <v>3</v>
      </c>
      <c r="M49" s="91">
        <v>3</v>
      </c>
      <c r="N49" s="33"/>
    </row>
    <row r="50" spans="1:14" ht="15.75">
      <c r="A50" s="15"/>
      <c r="B50" s="22"/>
      <c r="C50" s="20"/>
      <c r="D50" s="23"/>
      <c r="E50" s="23"/>
      <c r="F50" s="23"/>
      <c r="G50" s="23"/>
      <c r="H50" s="95"/>
      <c r="I50" s="95">
        <f>SUM(I41:I49)</f>
        <v>0</v>
      </c>
      <c r="J50" s="95"/>
      <c r="K50" s="95">
        <f>SUM(K41:K49)</f>
        <v>25</v>
      </c>
      <c r="L50" s="95">
        <f>SUM(L41:L49)</f>
        <v>25</v>
      </c>
      <c r="M50" s="95">
        <f>SUM(M41:M49)</f>
        <v>25</v>
      </c>
      <c r="N50" s="33"/>
    </row>
    <row r="51" spans="1:14" ht="15.75">
      <c r="A51" s="15"/>
      <c r="B51" s="21"/>
      <c r="C51" s="15"/>
      <c r="D51" s="24"/>
      <c r="E51" s="15"/>
      <c r="F51" s="15"/>
      <c r="G51" s="24"/>
      <c r="H51" s="97"/>
      <c r="I51" s="15"/>
      <c r="J51" s="15"/>
      <c r="K51" s="15"/>
      <c r="L51" s="15"/>
      <c r="M51" s="97"/>
      <c r="N51" s="33"/>
    </row>
    <row r="52" spans="1:14" ht="15.75">
      <c r="A52" s="16" t="s">
        <v>154</v>
      </c>
      <c r="B52" s="21"/>
      <c r="C52" s="15" t="s">
        <v>91</v>
      </c>
      <c r="D52" s="24" t="s">
        <v>15</v>
      </c>
      <c r="E52" s="24" t="s">
        <v>16</v>
      </c>
      <c r="F52" s="24">
        <v>24</v>
      </c>
      <c r="G52" s="24" t="s">
        <v>17</v>
      </c>
      <c r="H52" s="98">
        <v>0</v>
      </c>
      <c r="I52" s="24">
        <v>0</v>
      </c>
      <c r="J52" s="24">
        <v>0</v>
      </c>
      <c r="K52" s="145">
        <v>0</v>
      </c>
      <c r="L52" s="24">
        <v>1</v>
      </c>
      <c r="M52" s="98">
        <v>1</v>
      </c>
      <c r="N52" s="33"/>
    </row>
    <row r="53" spans="1:14" ht="15.75">
      <c r="A53" s="16"/>
      <c r="B53" s="17" t="s">
        <v>155</v>
      </c>
      <c r="C53" s="22" t="s">
        <v>21</v>
      </c>
      <c r="D53" s="24" t="s">
        <v>15</v>
      </c>
      <c r="E53" s="23" t="s">
        <v>17</v>
      </c>
      <c r="F53" s="23">
        <v>20</v>
      </c>
      <c r="G53" s="26" t="s">
        <v>17</v>
      </c>
      <c r="H53" s="91">
        <v>3</v>
      </c>
      <c r="I53" s="23">
        <v>3</v>
      </c>
      <c r="J53" s="23">
        <v>3</v>
      </c>
      <c r="K53" s="146">
        <v>3</v>
      </c>
      <c r="L53" s="23">
        <v>2</v>
      </c>
      <c r="M53" s="91">
        <v>2</v>
      </c>
      <c r="N53" s="33" t="s">
        <v>194</v>
      </c>
    </row>
    <row r="54" spans="1:14" ht="15.75">
      <c r="A54" s="2"/>
      <c r="B54" s="3"/>
      <c r="C54" t="s">
        <v>24</v>
      </c>
      <c r="D54" s="10" t="s">
        <v>15</v>
      </c>
      <c r="E54" s="9" t="s">
        <v>25</v>
      </c>
      <c r="F54" s="9" t="s">
        <v>163</v>
      </c>
      <c r="G54" s="9" t="s">
        <v>17</v>
      </c>
      <c r="H54" s="54">
        <v>6</v>
      </c>
      <c r="I54" s="4">
        <v>5</v>
      </c>
      <c r="J54" s="4">
        <v>4</v>
      </c>
      <c r="K54" s="4">
        <v>4</v>
      </c>
      <c r="L54" s="4">
        <v>4</v>
      </c>
      <c r="M54" s="54">
        <v>4</v>
      </c>
      <c r="N54" s="33"/>
    </row>
    <row r="55" spans="1:14" ht="15.75">
      <c r="A55" s="15"/>
      <c r="B55" s="17" t="s">
        <v>140</v>
      </c>
      <c r="C55" s="22" t="s">
        <v>33</v>
      </c>
      <c r="D55" s="24" t="s">
        <v>15</v>
      </c>
      <c r="E55" s="23" t="s">
        <v>25</v>
      </c>
      <c r="F55" s="23">
        <v>18</v>
      </c>
      <c r="G55" s="26" t="s">
        <v>17</v>
      </c>
      <c r="H55" s="91">
        <v>7</v>
      </c>
      <c r="I55" s="23">
        <v>7</v>
      </c>
      <c r="J55" s="23">
        <v>7</v>
      </c>
      <c r="K55" s="23">
        <v>7</v>
      </c>
      <c r="L55" s="23">
        <v>7</v>
      </c>
      <c r="M55" s="91">
        <v>7</v>
      </c>
      <c r="N55" s="33"/>
    </row>
    <row r="56" spans="1:13" ht="15.75">
      <c r="A56" s="15"/>
      <c r="B56" s="17" t="s">
        <v>141</v>
      </c>
      <c r="C56" s="22" t="s">
        <v>39</v>
      </c>
      <c r="D56" s="24" t="s">
        <v>15</v>
      </c>
      <c r="E56" s="23" t="s">
        <v>25</v>
      </c>
      <c r="F56" s="23">
        <v>18</v>
      </c>
      <c r="G56" s="26" t="s">
        <v>23</v>
      </c>
      <c r="H56" s="91">
        <v>1</v>
      </c>
      <c r="I56" s="23">
        <v>1</v>
      </c>
      <c r="J56" s="23">
        <v>1</v>
      </c>
      <c r="K56" s="23">
        <v>1</v>
      </c>
      <c r="L56" s="23">
        <v>1</v>
      </c>
      <c r="M56" s="91">
        <v>1</v>
      </c>
    </row>
    <row r="57" spans="1:13" ht="15.75">
      <c r="A57" s="7"/>
      <c r="B57" s="3"/>
      <c r="C57" s="5"/>
      <c r="D57" s="4"/>
      <c r="E57" s="4"/>
      <c r="F57" s="4"/>
      <c r="G57" s="4"/>
      <c r="H57" s="99">
        <f aca="true" t="shared" si="1" ref="H57:M57">SUM(H52:H56)</f>
        <v>17</v>
      </c>
      <c r="I57" s="99">
        <f t="shared" si="1"/>
        <v>16</v>
      </c>
      <c r="J57" s="99">
        <f t="shared" si="1"/>
        <v>15</v>
      </c>
      <c r="K57" s="99">
        <f t="shared" si="1"/>
        <v>15</v>
      </c>
      <c r="L57" s="99">
        <f t="shared" si="1"/>
        <v>15</v>
      </c>
      <c r="M57" s="99">
        <f t="shared" si="1"/>
        <v>15</v>
      </c>
    </row>
    <row r="58" spans="1:14" ht="15.75">
      <c r="A58" s="15"/>
      <c r="B58" s="21"/>
      <c r="C58" s="22"/>
      <c r="D58" s="24"/>
      <c r="E58" s="22"/>
      <c r="F58" s="22"/>
      <c r="G58" s="24"/>
      <c r="H58" s="96"/>
      <c r="I58" s="22"/>
      <c r="J58" s="22"/>
      <c r="K58" s="22"/>
      <c r="L58" s="22"/>
      <c r="M58" s="96"/>
      <c r="N58" s="33"/>
    </row>
    <row r="59" spans="1:14" ht="15.75">
      <c r="A59" s="16" t="s">
        <v>156</v>
      </c>
      <c r="B59" s="21"/>
      <c r="C59" s="15" t="s">
        <v>91</v>
      </c>
      <c r="D59" s="24" t="s">
        <v>15</v>
      </c>
      <c r="E59" s="24" t="s">
        <v>16</v>
      </c>
      <c r="F59" s="24">
        <v>24</v>
      </c>
      <c r="G59" s="24" t="s">
        <v>17</v>
      </c>
      <c r="H59" s="98">
        <v>0</v>
      </c>
      <c r="I59" s="24">
        <v>0</v>
      </c>
      <c r="J59" s="145">
        <v>1</v>
      </c>
      <c r="K59" s="24">
        <v>1</v>
      </c>
      <c r="L59" s="24">
        <v>1</v>
      </c>
      <c r="M59" s="98">
        <v>1</v>
      </c>
      <c r="N59" s="33"/>
    </row>
    <row r="60" spans="1:13" ht="15.75">
      <c r="A60" s="2"/>
      <c r="B60" s="3" t="s">
        <v>155</v>
      </c>
      <c r="C60" s="22" t="s">
        <v>21</v>
      </c>
      <c r="D60" s="10" t="s">
        <v>15</v>
      </c>
      <c r="E60" s="4" t="s">
        <v>17</v>
      </c>
      <c r="F60" s="4">
        <v>20</v>
      </c>
      <c r="G60" s="9" t="s">
        <v>17</v>
      </c>
      <c r="H60" s="54">
        <v>2</v>
      </c>
      <c r="I60" s="4">
        <v>2</v>
      </c>
      <c r="J60" s="4">
        <v>2</v>
      </c>
      <c r="K60" s="4">
        <v>2</v>
      </c>
      <c r="L60" s="4">
        <v>2</v>
      </c>
      <c r="M60" s="54">
        <v>2</v>
      </c>
    </row>
    <row r="61" spans="1:14" ht="15.75">
      <c r="A61" s="16"/>
      <c r="B61" s="17"/>
      <c r="C61" t="s">
        <v>24</v>
      </c>
      <c r="D61" s="10" t="s">
        <v>15</v>
      </c>
      <c r="E61" s="9" t="s">
        <v>25</v>
      </c>
      <c r="F61" s="9" t="s">
        <v>163</v>
      </c>
      <c r="G61" s="26" t="s">
        <v>17</v>
      </c>
      <c r="H61" s="91">
        <v>5</v>
      </c>
      <c r="I61" s="23">
        <v>5</v>
      </c>
      <c r="J61" s="146">
        <v>4</v>
      </c>
      <c r="K61" s="23">
        <v>4</v>
      </c>
      <c r="L61" s="23">
        <v>4</v>
      </c>
      <c r="M61" s="91">
        <v>4</v>
      </c>
      <c r="N61" s="33"/>
    </row>
    <row r="62" spans="1:14" ht="15.75">
      <c r="A62" s="15"/>
      <c r="B62" s="17" t="s">
        <v>140</v>
      </c>
      <c r="C62" s="22" t="s">
        <v>33</v>
      </c>
      <c r="D62" s="24" t="s">
        <v>15</v>
      </c>
      <c r="E62" s="23" t="s">
        <v>25</v>
      </c>
      <c r="F62" s="23">
        <v>18</v>
      </c>
      <c r="G62" s="26" t="s">
        <v>17</v>
      </c>
      <c r="H62" s="91">
        <v>5</v>
      </c>
      <c r="I62" s="23">
        <v>5</v>
      </c>
      <c r="J62" s="23">
        <v>5</v>
      </c>
      <c r="K62" s="23">
        <v>5</v>
      </c>
      <c r="L62" s="23">
        <v>5</v>
      </c>
      <c r="M62" s="91">
        <v>5</v>
      </c>
      <c r="N62" s="33"/>
    </row>
    <row r="63" spans="1:13" ht="15.75">
      <c r="A63" s="15"/>
      <c r="B63" s="17" t="s">
        <v>141</v>
      </c>
      <c r="C63" s="22" t="s">
        <v>39</v>
      </c>
      <c r="D63" s="24" t="s">
        <v>15</v>
      </c>
      <c r="E63" s="23" t="s">
        <v>25</v>
      </c>
      <c r="F63" s="23">
        <v>18</v>
      </c>
      <c r="G63" s="26" t="s">
        <v>23</v>
      </c>
      <c r="H63" s="91">
        <v>1</v>
      </c>
      <c r="I63" s="23">
        <v>1</v>
      </c>
      <c r="J63" s="23">
        <v>1</v>
      </c>
      <c r="K63" s="23">
        <v>1</v>
      </c>
      <c r="L63" s="23">
        <v>1</v>
      </c>
      <c r="M63" s="91">
        <v>1</v>
      </c>
    </row>
    <row r="64" spans="1:14" ht="15.75">
      <c r="A64" s="15"/>
      <c r="B64" s="17" t="s">
        <v>64</v>
      </c>
      <c r="C64" s="20" t="s">
        <v>65</v>
      </c>
      <c r="D64" s="26" t="s">
        <v>15</v>
      </c>
      <c r="E64" s="23" t="s">
        <v>66</v>
      </c>
      <c r="F64" s="23">
        <v>14</v>
      </c>
      <c r="G64" s="26" t="s">
        <v>17</v>
      </c>
      <c r="H64" s="91">
        <v>2</v>
      </c>
      <c r="I64" s="23">
        <v>2</v>
      </c>
      <c r="J64" s="23">
        <v>2</v>
      </c>
      <c r="K64" s="23">
        <v>2</v>
      </c>
      <c r="L64" s="23">
        <v>2</v>
      </c>
      <c r="M64" s="91">
        <v>2</v>
      </c>
      <c r="N64" s="33"/>
    </row>
    <row r="65" spans="1:14" ht="15.75">
      <c r="A65" s="15"/>
      <c r="B65" s="21"/>
      <c r="C65" s="20"/>
      <c r="D65" s="23"/>
      <c r="E65" s="23"/>
      <c r="F65" s="23"/>
      <c r="G65" s="23"/>
      <c r="H65" s="95">
        <f aca="true" t="shared" si="2" ref="H65:M65">SUM(H59:H64)</f>
        <v>15</v>
      </c>
      <c r="I65" s="95">
        <f t="shared" si="2"/>
        <v>15</v>
      </c>
      <c r="J65" s="95">
        <f t="shared" si="2"/>
        <v>15</v>
      </c>
      <c r="K65" s="95">
        <f t="shared" si="2"/>
        <v>15</v>
      </c>
      <c r="L65" s="95">
        <f t="shared" si="2"/>
        <v>15</v>
      </c>
      <c r="M65" s="95">
        <f t="shared" si="2"/>
        <v>15</v>
      </c>
      <c r="N65" s="33"/>
    </row>
    <row r="66" spans="1:2" ht="15.75">
      <c r="A66" s="7"/>
      <c r="B66" s="6"/>
    </row>
    <row r="67" spans="1:13" ht="15.75">
      <c r="A67" s="2" t="s">
        <v>157</v>
      </c>
      <c r="B67" s="6"/>
      <c r="C67" s="7" t="s">
        <v>91</v>
      </c>
      <c r="D67" s="10" t="s">
        <v>15</v>
      </c>
      <c r="E67" s="10" t="s">
        <v>16</v>
      </c>
      <c r="F67" s="10">
        <v>24</v>
      </c>
      <c r="G67" s="10" t="s">
        <v>17</v>
      </c>
      <c r="H67" s="53">
        <v>0</v>
      </c>
      <c r="I67" s="10">
        <v>0</v>
      </c>
      <c r="J67" s="147">
        <v>0</v>
      </c>
      <c r="K67" s="10">
        <v>1</v>
      </c>
      <c r="L67" s="10">
        <v>1</v>
      </c>
      <c r="M67" s="53">
        <v>1</v>
      </c>
    </row>
    <row r="68" spans="1:14" ht="15.75">
      <c r="A68" s="16"/>
      <c r="B68" s="17" t="s">
        <v>155</v>
      </c>
      <c r="C68" s="22" t="s">
        <v>21</v>
      </c>
      <c r="D68" s="24" t="s">
        <v>15</v>
      </c>
      <c r="E68" s="23" t="s">
        <v>17</v>
      </c>
      <c r="F68" s="23">
        <v>20</v>
      </c>
      <c r="G68" s="26" t="s">
        <v>17</v>
      </c>
      <c r="H68" s="91">
        <v>3</v>
      </c>
      <c r="I68" s="23">
        <v>3</v>
      </c>
      <c r="J68" s="23">
        <v>2</v>
      </c>
      <c r="K68" s="23">
        <v>2</v>
      </c>
      <c r="L68" s="23">
        <v>2</v>
      </c>
      <c r="M68" s="91">
        <v>2</v>
      </c>
      <c r="N68" s="33" t="s">
        <v>195</v>
      </c>
    </row>
    <row r="69" spans="1:14" ht="15.75">
      <c r="A69" s="16"/>
      <c r="B69" s="17"/>
      <c r="C69" t="s">
        <v>24</v>
      </c>
      <c r="D69" s="10" t="s">
        <v>15</v>
      </c>
      <c r="E69" s="9" t="s">
        <v>25</v>
      </c>
      <c r="F69" s="9" t="s">
        <v>163</v>
      </c>
      <c r="G69" s="26" t="s">
        <v>17</v>
      </c>
      <c r="H69" s="91">
        <v>6</v>
      </c>
      <c r="I69" s="23">
        <v>4</v>
      </c>
      <c r="J69" s="146">
        <v>5</v>
      </c>
      <c r="K69" s="23">
        <v>4</v>
      </c>
      <c r="L69" s="23">
        <v>4</v>
      </c>
      <c r="M69" s="91">
        <v>4</v>
      </c>
      <c r="N69" s="33"/>
    </row>
    <row r="70" spans="1:14" ht="15.75">
      <c r="A70" s="15"/>
      <c r="B70" s="17" t="s">
        <v>140</v>
      </c>
      <c r="C70" s="22" t="s">
        <v>33</v>
      </c>
      <c r="D70" s="24" t="s">
        <v>15</v>
      </c>
      <c r="E70" s="23" t="s">
        <v>25</v>
      </c>
      <c r="F70" s="23">
        <v>18</v>
      </c>
      <c r="G70" s="26" t="s">
        <v>17</v>
      </c>
      <c r="H70" s="91">
        <v>3</v>
      </c>
      <c r="I70" s="23">
        <v>3</v>
      </c>
      <c r="J70" s="23">
        <v>3</v>
      </c>
      <c r="K70" s="23">
        <v>3</v>
      </c>
      <c r="L70" s="23">
        <v>3</v>
      </c>
      <c r="M70" s="91">
        <v>3</v>
      </c>
      <c r="N70" s="33"/>
    </row>
    <row r="71" spans="1:13" ht="15.75">
      <c r="A71" s="15"/>
      <c r="B71" s="17" t="s">
        <v>141</v>
      </c>
      <c r="C71" s="22" t="s">
        <v>39</v>
      </c>
      <c r="D71" s="24" t="s">
        <v>15</v>
      </c>
      <c r="E71" s="23" t="s">
        <v>25</v>
      </c>
      <c r="F71" s="23">
        <v>18</v>
      </c>
      <c r="G71" s="26" t="s">
        <v>23</v>
      </c>
      <c r="H71" s="91">
        <v>1</v>
      </c>
      <c r="I71" s="23">
        <v>1</v>
      </c>
      <c r="J71" s="23">
        <v>1</v>
      </c>
      <c r="K71" s="23">
        <v>1</v>
      </c>
      <c r="L71" s="23">
        <v>1</v>
      </c>
      <c r="M71" s="91">
        <v>1</v>
      </c>
    </row>
    <row r="72" spans="1:14" ht="15.75">
      <c r="A72" s="15"/>
      <c r="B72" s="21"/>
      <c r="C72" s="20"/>
      <c r="D72" s="23"/>
      <c r="E72" s="23"/>
      <c r="F72" s="23"/>
      <c r="G72" s="23"/>
      <c r="H72" s="95">
        <f aca="true" t="shared" si="3" ref="H72:M72">SUM(H67:H71)</f>
        <v>13</v>
      </c>
      <c r="I72" s="95">
        <f t="shared" si="3"/>
        <v>11</v>
      </c>
      <c r="J72" s="95">
        <f t="shared" si="3"/>
        <v>11</v>
      </c>
      <c r="K72" s="95">
        <f t="shared" si="3"/>
        <v>11</v>
      </c>
      <c r="L72" s="95">
        <f t="shared" si="3"/>
        <v>11</v>
      </c>
      <c r="M72" s="95">
        <f t="shared" si="3"/>
        <v>11</v>
      </c>
      <c r="N72" s="33"/>
    </row>
    <row r="73" spans="1:14" ht="15.75">
      <c r="A73" s="15"/>
      <c r="B73" s="21"/>
      <c r="C73" s="22"/>
      <c r="D73" s="24"/>
      <c r="E73" s="22"/>
      <c r="F73" s="22"/>
      <c r="G73" s="24"/>
      <c r="H73" s="96"/>
      <c r="I73" s="22"/>
      <c r="J73" s="22"/>
      <c r="K73" s="22"/>
      <c r="L73" s="22"/>
      <c r="M73" s="96"/>
      <c r="N73" s="33"/>
    </row>
    <row r="74" spans="1:14" ht="15.75">
      <c r="A74" s="16" t="s">
        <v>158</v>
      </c>
      <c r="B74" s="21"/>
      <c r="C74" s="15" t="s">
        <v>91</v>
      </c>
      <c r="D74" s="24" t="s">
        <v>15</v>
      </c>
      <c r="E74" s="24" t="s">
        <v>16</v>
      </c>
      <c r="F74" s="24">
        <v>24</v>
      </c>
      <c r="G74" s="24" t="s">
        <v>17</v>
      </c>
      <c r="H74" s="98">
        <v>0</v>
      </c>
      <c r="I74" s="24">
        <v>0</v>
      </c>
      <c r="J74" s="24">
        <v>0</v>
      </c>
      <c r="K74" s="145">
        <v>0</v>
      </c>
      <c r="L74" s="24">
        <v>1</v>
      </c>
      <c r="M74" s="98">
        <v>1</v>
      </c>
      <c r="N74" s="33"/>
    </row>
    <row r="75" spans="1:14" ht="15.75">
      <c r="A75" s="16"/>
      <c r="B75" s="17" t="s">
        <v>155</v>
      </c>
      <c r="C75" s="22" t="s">
        <v>21</v>
      </c>
      <c r="D75" s="24" t="s">
        <v>15</v>
      </c>
      <c r="E75" s="23" t="s">
        <v>17</v>
      </c>
      <c r="F75" s="23">
        <v>20</v>
      </c>
      <c r="G75" s="26" t="s">
        <v>17</v>
      </c>
      <c r="H75" s="91">
        <v>2</v>
      </c>
      <c r="I75" s="23">
        <v>2</v>
      </c>
      <c r="J75" s="23">
        <v>2</v>
      </c>
      <c r="K75" s="23">
        <v>2</v>
      </c>
      <c r="L75" s="23">
        <v>2</v>
      </c>
      <c r="M75" s="91">
        <v>2</v>
      </c>
      <c r="N75" s="33"/>
    </row>
    <row r="76" spans="1:14" ht="15.75">
      <c r="A76" s="16"/>
      <c r="B76" s="17"/>
      <c r="C76" t="s">
        <v>24</v>
      </c>
      <c r="D76" s="10" t="s">
        <v>15</v>
      </c>
      <c r="E76" s="9" t="s">
        <v>25</v>
      </c>
      <c r="F76" s="9" t="s">
        <v>163</v>
      </c>
      <c r="G76" s="26" t="s">
        <v>17</v>
      </c>
      <c r="H76" s="91">
        <v>5</v>
      </c>
      <c r="I76" s="23">
        <v>5</v>
      </c>
      <c r="J76" s="23">
        <v>5</v>
      </c>
      <c r="K76" s="146">
        <v>5</v>
      </c>
      <c r="L76" s="23">
        <v>4</v>
      </c>
      <c r="M76" s="91">
        <v>4</v>
      </c>
      <c r="N76" s="33"/>
    </row>
    <row r="77" spans="1:14" ht="15.75">
      <c r="A77" s="15"/>
      <c r="B77" s="17" t="s">
        <v>140</v>
      </c>
      <c r="C77" s="22" t="s">
        <v>33</v>
      </c>
      <c r="D77" s="24" t="s">
        <v>15</v>
      </c>
      <c r="E77" s="23" t="s">
        <v>25</v>
      </c>
      <c r="F77" s="23">
        <v>18</v>
      </c>
      <c r="G77" s="26" t="s">
        <v>17</v>
      </c>
      <c r="H77" s="91">
        <v>4</v>
      </c>
      <c r="I77" s="23">
        <v>4</v>
      </c>
      <c r="J77" s="23">
        <v>4</v>
      </c>
      <c r="K77" s="23">
        <v>4</v>
      </c>
      <c r="L77" s="23">
        <v>4</v>
      </c>
      <c r="M77" s="91">
        <v>4</v>
      </c>
      <c r="N77" s="33"/>
    </row>
    <row r="78" spans="1:13" ht="15.75">
      <c r="A78" s="15"/>
      <c r="B78" s="17" t="s">
        <v>141</v>
      </c>
      <c r="C78" s="22" t="s">
        <v>39</v>
      </c>
      <c r="D78" s="24" t="s">
        <v>15</v>
      </c>
      <c r="E78" s="23" t="s">
        <v>25</v>
      </c>
      <c r="F78" s="23">
        <v>18</v>
      </c>
      <c r="G78" s="26" t="s">
        <v>23</v>
      </c>
      <c r="H78" s="91">
        <v>1</v>
      </c>
      <c r="I78" s="23">
        <v>1</v>
      </c>
      <c r="J78" s="23">
        <v>1</v>
      </c>
      <c r="K78" s="23">
        <v>1</v>
      </c>
      <c r="L78" s="23">
        <v>1</v>
      </c>
      <c r="M78" s="91">
        <v>1</v>
      </c>
    </row>
    <row r="79" spans="1:13" ht="15.75">
      <c r="A79" s="7"/>
      <c r="B79" s="3" t="s">
        <v>64</v>
      </c>
      <c r="C79" s="5" t="s">
        <v>65</v>
      </c>
      <c r="D79" s="9" t="s">
        <v>15</v>
      </c>
      <c r="E79" s="4" t="s">
        <v>66</v>
      </c>
      <c r="F79" s="4">
        <v>14</v>
      </c>
      <c r="G79" s="9" t="s">
        <v>17</v>
      </c>
      <c r="H79" s="54">
        <v>1</v>
      </c>
      <c r="I79" s="4">
        <v>1</v>
      </c>
      <c r="J79" s="4">
        <v>1</v>
      </c>
      <c r="K79" s="4">
        <v>1</v>
      </c>
      <c r="L79" s="4">
        <v>1</v>
      </c>
      <c r="M79" s="54">
        <v>1</v>
      </c>
    </row>
    <row r="80" spans="1:14" ht="15.75">
      <c r="A80" s="15"/>
      <c r="B80" s="21"/>
      <c r="C80" s="20"/>
      <c r="D80" s="23"/>
      <c r="E80" s="23"/>
      <c r="F80" s="23"/>
      <c r="G80" s="23"/>
      <c r="H80" s="95">
        <f aca="true" t="shared" si="4" ref="H80:M80">SUM(H74:H79)</f>
        <v>13</v>
      </c>
      <c r="I80" s="95">
        <f t="shared" si="4"/>
        <v>13</v>
      </c>
      <c r="J80" s="95">
        <f t="shared" si="4"/>
        <v>13</v>
      </c>
      <c r="K80" s="95">
        <f t="shared" si="4"/>
        <v>13</v>
      </c>
      <c r="L80" s="95">
        <f t="shared" si="4"/>
        <v>13</v>
      </c>
      <c r="M80" s="95">
        <f t="shared" si="4"/>
        <v>13</v>
      </c>
      <c r="N80" s="33"/>
    </row>
    <row r="81" spans="1:14" ht="15">
      <c r="A81" s="15"/>
      <c r="B81" s="15"/>
      <c r="C81" s="15"/>
      <c r="D81" s="24"/>
      <c r="E81" s="15"/>
      <c r="F81" s="15"/>
      <c r="G81" s="24"/>
      <c r="H81" s="97"/>
      <c r="I81" s="15"/>
      <c r="J81" s="15"/>
      <c r="K81" s="15"/>
      <c r="L81" s="15"/>
      <c r="M81" s="97"/>
      <c r="N81" s="33"/>
    </row>
    <row r="82" spans="1:14" ht="15.75">
      <c r="A82" s="16" t="s">
        <v>159</v>
      </c>
      <c r="B82" s="17" t="s">
        <v>160</v>
      </c>
      <c r="C82" s="22" t="s">
        <v>21</v>
      </c>
      <c r="D82" s="24" t="s">
        <v>15</v>
      </c>
      <c r="E82" s="23" t="s">
        <v>17</v>
      </c>
      <c r="F82" s="23">
        <v>20</v>
      </c>
      <c r="G82" s="26" t="s">
        <v>17</v>
      </c>
      <c r="H82" s="91">
        <v>1</v>
      </c>
      <c r="I82" s="23">
        <v>1</v>
      </c>
      <c r="J82" s="23">
        <v>1</v>
      </c>
      <c r="K82" s="23">
        <v>1</v>
      </c>
      <c r="L82" s="23">
        <v>1</v>
      </c>
      <c r="M82" s="91">
        <v>1</v>
      </c>
      <c r="N82" s="33"/>
    </row>
    <row r="83" spans="1:14" ht="15">
      <c r="A83" s="7"/>
      <c r="C83" t="s">
        <v>24</v>
      </c>
      <c r="D83" s="10" t="s">
        <v>15</v>
      </c>
      <c r="E83" s="9" t="s">
        <v>25</v>
      </c>
      <c r="F83" s="9" t="s">
        <v>163</v>
      </c>
      <c r="G83" s="9" t="s">
        <v>17</v>
      </c>
      <c r="H83" s="54">
        <v>2</v>
      </c>
      <c r="I83" s="4">
        <v>2</v>
      </c>
      <c r="J83" s="4">
        <v>2</v>
      </c>
      <c r="K83" s="4">
        <v>2</v>
      </c>
      <c r="L83" s="4">
        <v>2</v>
      </c>
      <c r="M83" s="54">
        <v>2</v>
      </c>
      <c r="N83" s="33"/>
    </row>
    <row r="84" spans="1:14" ht="15.75">
      <c r="A84" s="15"/>
      <c r="B84" s="17" t="s">
        <v>140</v>
      </c>
      <c r="C84" s="22" t="s">
        <v>33</v>
      </c>
      <c r="D84" s="24" t="s">
        <v>15</v>
      </c>
      <c r="E84" s="26" t="s">
        <v>25</v>
      </c>
      <c r="F84" s="23">
        <v>18</v>
      </c>
      <c r="G84" s="26" t="s">
        <v>17</v>
      </c>
      <c r="H84" s="91">
        <v>1</v>
      </c>
      <c r="I84" s="23">
        <v>1</v>
      </c>
      <c r="J84" s="23">
        <v>1</v>
      </c>
      <c r="K84" s="23">
        <v>1</v>
      </c>
      <c r="L84" s="23">
        <v>1</v>
      </c>
      <c r="M84" s="91">
        <v>1</v>
      </c>
      <c r="N84" s="33"/>
    </row>
    <row r="85" spans="1:14" ht="15.75">
      <c r="A85" s="15"/>
      <c r="B85" s="17" t="s">
        <v>161</v>
      </c>
      <c r="C85" s="22" t="s">
        <v>39</v>
      </c>
      <c r="D85" s="24" t="s">
        <v>15</v>
      </c>
      <c r="E85" s="23" t="s">
        <v>25</v>
      </c>
      <c r="F85" s="23">
        <v>18</v>
      </c>
      <c r="G85" s="26" t="s">
        <v>23</v>
      </c>
      <c r="H85" s="91">
        <v>1</v>
      </c>
      <c r="I85" s="23">
        <v>1</v>
      </c>
      <c r="J85" s="23">
        <v>1</v>
      </c>
      <c r="K85" s="23">
        <v>1</v>
      </c>
      <c r="L85" s="23">
        <v>1</v>
      </c>
      <c r="M85" s="91">
        <v>1</v>
      </c>
      <c r="N85" s="33"/>
    </row>
    <row r="86" spans="1:13" ht="15.75">
      <c r="A86" s="7"/>
      <c r="B86" s="3" t="s">
        <v>64</v>
      </c>
      <c r="C86" s="5" t="s">
        <v>65</v>
      </c>
      <c r="D86" s="9" t="s">
        <v>15</v>
      </c>
      <c r="E86" s="4" t="s">
        <v>66</v>
      </c>
      <c r="F86" s="4">
        <v>14</v>
      </c>
      <c r="G86" s="9" t="s">
        <v>17</v>
      </c>
      <c r="H86" s="54">
        <v>1</v>
      </c>
      <c r="I86" s="4">
        <v>1</v>
      </c>
      <c r="J86" s="4">
        <v>1</v>
      </c>
      <c r="K86" s="4">
        <v>1</v>
      </c>
      <c r="L86" s="4">
        <v>1</v>
      </c>
      <c r="M86" s="54">
        <v>1</v>
      </c>
    </row>
    <row r="87" spans="1:14" ht="15.75">
      <c r="A87" s="15"/>
      <c r="B87" s="17"/>
      <c r="C87" s="20"/>
      <c r="D87" s="23"/>
      <c r="E87" s="23"/>
      <c r="F87" s="23"/>
      <c r="G87" s="23"/>
      <c r="H87" s="94">
        <f aca="true" t="shared" si="5" ref="H87:M87">SUM(H82:H86)</f>
        <v>6</v>
      </c>
      <c r="I87" s="94">
        <f t="shared" si="5"/>
        <v>6</v>
      </c>
      <c r="J87" s="94">
        <f t="shared" si="5"/>
        <v>6</v>
      </c>
      <c r="K87" s="94">
        <f t="shared" si="5"/>
        <v>6</v>
      </c>
      <c r="L87" s="94">
        <f t="shared" si="5"/>
        <v>6</v>
      </c>
      <c r="M87" s="94">
        <f t="shared" si="5"/>
        <v>6</v>
      </c>
      <c r="N87" s="33"/>
    </row>
    <row r="88" spans="1:14" ht="15">
      <c r="A88" s="15"/>
      <c r="B88" s="22"/>
      <c r="C88" s="22"/>
      <c r="D88" s="24"/>
      <c r="E88" s="22"/>
      <c r="F88" s="22"/>
      <c r="G88" s="24"/>
      <c r="H88" s="96"/>
      <c r="I88" s="22"/>
      <c r="J88" s="22"/>
      <c r="K88" s="22"/>
      <c r="L88" s="22"/>
      <c r="M88" s="96"/>
      <c r="N88" s="33"/>
    </row>
    <row r="89" spans="1:14" ht="15.75">
      <c r="A89" s="16" t="s">
        <v>162</v>
      </c>
      <c r="B89" s="17" t="s">
        <v>160</v>
      </c>
      <c r="C89" s="22" t="s">
        <v>21</v>
      </c>
      <c r="D89" s="24" t="s">
        <v>15</v>
      </c>
      <c r="E89" s="23" t="s">
        <v>17</v>
      </c>
      <c r="F89" s="23">
        <v>20</v>
      </c>
      <c r="G89" s="26" t="s">
        <v>17</v>
      </c>
      <c r="H89" s="91">
        <v>1</v>
      </c>
      <c r="I89" s="23">
        <v>1</v>
      </c>
      <c r="J89" s="23">
        <v>1</v>
      </c>
      <c r="K89" s="23">
        <v>1</v>
      </c>
      <c r="L89" s="23">
        <v>1</v>
      </c>
      <c r="M89" s="91">
        <v>1</v>
      </c>
      <c r="N89" s="33"/>
    </row>
    <row r="90" spans="1:14" ht="15">
      <c r="A90" s="15"/>
      <c r="B90" s="22"/>
      <c r="C90" t="s">
        <v>24</v>
      </c>
      <c r="D90" s="10" t="s">
        <v>15</v>
      </c>
      <c r="E90" s="9" t="s">
        <v>25</v>
      </c>
      <c r="F90" s="9" t="s">
        <v>163</v>
      </c>
      <c r="G90" s="26" t="s">
        <v>17</v>
      </c>
      <c r="H90" s="91">
        <v>2</v>
      </c>
      <c r="I90" s="23">
        <v>2</v>
      </c>
      <c r="J90" s="23">
        <v>2</v>
      </c>
      <c r="K90" s="23">
        <v>2</v>
      </c>
      <c r="L90" s="23">
        <v>2</v>
      </c>
      <c r="M90" s="91">
        <v>2</v>
      </c>
      <c r="N90" s="33"/>
    </row>
    <row r="91" spans="1:14" ht="15.75">
      <c r="A91" s="15"/>
      <c r="B91" s="17" t="s">
        <v>161</v>
      </c>
      <c r="C91" s="22" t="s">
        <v>39</v>
      </c>
      <c r="D91" s="24" t="s">
        <v>15</v>
      </c>
      <c r="E91" s="23" t="s">
        <v>25</v>
      </c>
      <c r="F91" s="23">
        <v>18</v>
      </c>
      <c r="G91" s="26" t="s">
        <v>23</v>
      </c>
      <c r="H91" s="91">
        <v>1</v>
      </c>
      <c r="I91" s="23">
        <v>1</v>
      </c>
      <c r="J91" s="23">
        <v>1</v>
      </c>
      <c r="K91" s="23">
        <v>1</v>
      </c>
      <c r="L91" s="23">
        <v>1</v>
      </c>
      <c r="M91" s="91">
        <v>1</v>
      </c>
      <c r="N91" s="33"/>
    </row>
    <row r="92" spans="1:14" ht="15.75">
      <c r="A92" s="15"/>
      <c r="B92" s="17" t="s">
        <v>64</v>
      </c>
      <c r="C92" s="20" t="s">
        <v>65</v>
      </c>
      <c r="D92" s="26" t="s">
        <v>15</v>
      </c>
      <c r="E92" s="23" t="s">
        <v>66</v>
      </c>
      <c r="F92" s="23">
        <v>14</v>
      </c>
      <c r="G92" s="26" t="s">
        <v>17</v>
      </c>
      <c r="H92" s="91">
        <v>1</v>
      </c>
      <c r="I92" s="23">
        <v>1</v>
      </c>
      <c r="J92" s="23">
        <v>1</v>
      </c>
      <c r="K92" s="23">
        <v>1</v>
      </c>
      <c r="L92" s="23">
        <v>1</v>
      </c>
      <c r="M92" s="91">
        <v>1</v>
      </c>
      <c r="N92" s="33"/>
    </row>
    <row r="93" spans="1:14" ht="15.75">
      <c r="A93" s="15"/>
      <c r="B93" s="22"/>
      <c r="C93" s="22"/>
      <c r="D93" s="24"/>
      <c r="E93" s="22"/>
      <c r="F93" s="22"/>
      <c r="G93" s="24"/>
      <c r="H93" s="100">
        <f aca="true" t="shared" si="6" ref="H93:M93">SUM(H89:H92)</f>
        <v>5</v>
      </c>
      <c r="I93" s="100">
        <f t="shared" si="6"/>
        <v>5</v>
      </c>
      <c r="J93" s="100">
        <f t="shared" si="6"/>
        <v>5</v>
      </c>
      <c r="K93" s="100">
        <f t="shared" si="6"/>
        <v>5</v>
      </c>
      <c r="L93" s="100">
        <f t="shared" si="6"/>
        <v>5</v>
      </c>
      <c r="M93" s="100">
        <f t="shared" si="6"/>
        <v>5</v>
      </c>
      <c r="N93" s="33"/>
    </row>
    <row r="94" spans="1:14" ht="15">
      <c r="A94" s="15"/>
      <c r="B94" s="22"/>
      <c r="C94" s="22"/>
      <c r="D94" s="24"/>
      <c r="E94" s="22"/>
      <c r="F94" s="22"/>
      <c r="G94" s="24"/>
      <c r="H94" s="96"/>
      <c r="I94" s="22"/>
      <c r="J94" s="22"/>
      <c r="K94" s="22"/>
      <c r="L94" s="22"/>
      <c r="M94" s="96"/>
      <c r="N94" s="33"/>
    </row>
    <row r="95" spans="1:14" ht="15.75">
      <c r="A95" s="15" t="s">
        <v>132</v>
      </c>
      <c r="B95" s="17" t="s">
        <v>135</v>
      </c>
      <c r="C95" s="22" t="s">
        <v>146</v>
      </c>
      <c r="D95" s="24" t="s">
        <v>15</v>
      </c>
      <c r="E95" s="23" t="s">
        <v>16</v>
      </c>
      <c r="F95" s="23">
        <v>24</v>
      </c>
      <c r="G95" s="26" t="s">
        <v>17</v>
      </c>
      <c r="H95" s="98">
        <v>0</v>
      </c>
      <c r="I95" s="24">
        <v>0</v>
      </c>
      <c r="J95" s="24">
        <v>0</v>
      </c>
      <c r="K95" s="24">
        <v>0</v>
      </c>
      <c r="L95" s="24">
        <v>1</v>
      </c>
      <c r="M95" s="98">
        <v>1</v>
      </c>
      <c r="N95" s="33"/>
    </row>
    <row r="96" spans="1:14" ht="15">
      <c r="A96" s="15"/>
      <c r="B96" s="22"/>
      <c r="C96" s="22" t="s">
        <v>21</v>
      </c>
      <c r="D96" s="24" t="s">
        <v>15</v>
      </c>
      <c r="E96" s="24" t="s">
        <v>17</v>
      </c>
      <c r="F96" s="24">
        <v>20</v>
      </c>
      <c r="G96" s="24" t="s">
        <v>17</v>
      </c>
      <c r="H96" s="98">
        <v>2</v>
      </c>
      <c r="I96" s="24">
        <v>2</v>
      </c>
      <c r="J96" s="24">
        <v>2</v>
      </c>
      <c r="K96" s="24">
        <v>2</v>
      </c>
      <c r="L96" s="24">
        <v>2</v>
      </c>
      <c r="M96" s="98">
        <v>2</v>
      </c>
      <c r="N96" s="33"/>
    </row>
    <row r="97" spans="1:14" ht="15">
      <c r="A97" s="15"/>
      <c r="B97" s="22"/>
      <c r="C97" t="s">
        <v>24</v>
      </c>
      <c r="D97" s="10" t="s">
        <v>15</v>
      </c>
      <c r="E97" s="9" t="s">
        <v>25</v>
      </c>
      <c r="F97" s="9" t="s">
        <v>163</v>
      </c>
      <c r="G97" s="26" t="s">
        <v>17</v>
      </c>
      <c r="H97" s="91">
        <v>5</v>
      </c>
      <c r="I97" s="23">
        <v>5</v>
      </c>
      <c r="J97" s="23">
        <v>5</v>
      </c>
      <c r="K97" s="23">
        <v>5</v>
      </c>
      <c r="L97" s="23">
        <v>4</v>
      </c>
      <c r="M97" s="91">
        <v>4</v>
      </c>
      <c r="N97" s="33"/>
    </row>
    <row r="98" spans="1:14" ht="15.75">
      <c r="A98" s="15"/>
      <c r="B98" s="17" t="s">
        <v>140</v>
      </c>
      <c r="C98" s="22" t="s">
        <v>33</v>
      </c>
      <c r="D98" s="24" t="s">
        <v>15</v>
      </c>
      <c r="E98" s="23" t="s">
        <v>25</v>
      </c>
      <c r="F98" s="23">
        <v>18</v>
      </c>
      <c r="G98" s="26" t="s">
        <v>17</v>
      </c>
      <c r="H98" s="91">
        <v>1</v>
      </c>
      <c r="I98" s="23">
        <v>1</v>
      </c>
      <c r="J98" s="23">
        <v>1</v>
      </c>
      <c r="K98" s="23">
        <v>1</v>
      </c>
      <c r="L98" s="23">
        <v>1</v>
      </c>
      <c r="M98" s="91">
        <v>1</v>
      </c>
      <c r="N98" s="33"/>
    </row>
    <row r="99" spans="1:14" ht="15.75">
      <c r="A99" s="15"/>
      <c r="B99" s="17" t="s">
        <v>161</v>
      </c>
      <c r="C99" s="22" t="s">
        <v>39</v>
      </c>
      <c r="D99" s="24" t="s">
        <v>15</v>
      </c>
      <c r="E99" s="23" t="s">
        <v>25</v>
      </c>
      <c r="F99" s="23">
        <v>18</v>
      </c>
      <c r="G99" s="26" t="s">
        <v>23</v>
      </c>
      <c r="H99" s="91">
        <v>1</v>
      </c>
      <c r="I99" s="23">
        <v>1</v>
      </c>
      <c r="J99" s="23">
        <v>1</v>
      </c>
      <c r="K99" s="23">
        <v>1</v>
      </c>
      <c r="L99" s="23">
        <v>1</v>
      </c>
      <c r="M99" s="91">
        <v>1</v>
      </c>
      <c r="N99" s="33"/>
    </row>
    <row r="100" spans="1:13" ht="15.75">
      <c r="A100" s="7"/>
      <c r="B100" s="3"/>
      <c r="H100" s="71">
        <f aca="true" t="shared" si="7" ref="H100:M100">SUM(H95:H99)</f>
        <v>9</v>
      </c>
      <c r="I100" s="71">
        <f t="shared" si="7"/>
        <v>9</v>
      </c>
      <c r="J100" s="71">
        <f t="shared" si="7"/>
        <v>9</v>
      </c>
      <c r="K100" s="71">
        <f t="shared" si="7"/>
        <v>9</v>
      </c>
      <c r="L100" s="71">
        <f t="shared" si="7"/>
        <v>9</v>
      </c>
      <c r="M100" s="71">
        <f t="shared" si="7"/>
        <v>9</v>
      </c>
    </row>
    <row r="101" spans="1:14" ht="15.75">
      <c r="A101" s="15"/>
      <c r="B101" s="17"/>
      <c r="C101" s="22"/>
      <c r="D101" s="24"/>
      <c r="E101" s="22"/>
      <c r="F101" s="22"/>
      <c r="G101" s="24"/>
      <c r="H101" s="100"/>
      <c r="I101" s="28"/>
      <c r="J101" s="28"/>
      <c r="K101" s="28"/>
      <c r="L101" s="28"/>
      <c r="M101" s="100"/>
      <c r="N101" s="33"/>
    </row>
    <row r="102" ht="1.5" customHeight="1">
      <c r="A102" s="7"/>
    </row>
    <row r="103" spans="1:14" ht="15.75" hidden="1">
      <c r="A103" s="15"/>
      <c r="B103" s="17"/>
      <c r="C103" s="22"/>
      <c r="D103" s="24"/>
      <c r="E103" s="22"/>
      <c r="F103" s="17"/>
      <c r="G103" s="24"/>
      <c r="H103" s="95">
        <f>H16+H27+H34+H36+H57+H65+H72+H80+H87+H93+H100</f>
        <v>155</v>
      </c>
      <c r="I103" s="95">
        <f>I16+I27+I34+I36+I57+I65+I72+I80+I87+I93+I100</f>
        <v>152</v>
      </c>
      <c r="J103" s="95">
        <f>J16+J27+J34+J36+J57+J65+J72+J80+J87+J93+J100</f>
        <v>151</v>
      </c>
      <c r="K103" s="95">
        <f>K16+K50+K57+K65+K72+K80+K87+K93+K100</f>
        <v>151</v>
      </c>
      <c r="L103" s="95">
        <f>L16+L50+L57+L65+L72+L80+L87+L93+L100</f>
        <v>151</v>
      </c>
      <c r="M103" s="95">
        <f>M16+M50+M57+M65+M72+M80+M87+M93+M100</f>
        <v>151</v>
      </c>
      <c r="N103" s="33"/>
    </row>
  </sheetData>
  <printOptions/>
  <pageMargins left="0.46" right="0.26" top="0.7875" bottom="0.6277777777777778" header="0.2" footer="0"/>
  <pageSetup horizontalDpi="600" verticalDpi="600" orientation="landscape" paperSize="9" scale="60" r:id="rId1"/>
  <headerFooter alignWithMargins="0">
    <oddHeader>&amp;L&amp;A&amp;CPROPUESTA DE RPT UNIVERSIDAD DE CADIZ&amp;R&amp;D</oddHeader>
    <oddFooter>&amp;C&amp;F&amp;R&amp;P</oddFooter>
  </headerFooter>
  <rowBreaks count="9" manualBreakCount="9">
    <brk id="17" max="255" man="1"/>
    <brk id="50" max="255" man="1"/>
    <brk id="57" max="255" man="1"/>
    <brk id="65" max="255" man="1"/>
    <brk id="72" max="255" man="1"/>
    <brk id="80" max="255" man="1"/>
    <brk id="87" max="255" man="1"/>
    <brk id="93" max="255" man="1"/>
    <brk id="12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jmt</cp:lastModifiedBy>
  <cp:lastPrinted>2000-11-22T11:16:55Z</cp:lastPrinted>
  <dcterms:created xsi:type="dcterms:W3CDTF">1999-09-30T16:46:13Z</dcterms:created>
  <dcterms:modified xsi:type="dcterms:W3CDTF">2000-07-20T17:58:22Z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