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2000" windowHeight="6270" activeTab="0"/>
  </bookViews>
  <sheets>
    <sheet name="ListaTablas" sheetId="1" r:id="rId1"/>
    <sheet name="T1" sheetId="2" r:id="rId2"/>
    <sheet name="T2" sheetId="3" r:id="rId3"/>
    <sheet name="T3" sheetId="4" r:id="rId4"/>
    <sheet name="T4" sheetId="5" r:id="rId5"/>
    <sheet name="T5" sheetId="6" r:id="rId6"/>
    <sheet name="T6" sheetId="7" r:id="rId7"/>
    <sheet name="T7" sheetId="8" r:id="rId8"/>
    <sheet name="T8" sheetId="9" r:id="rId9"/>
    <sheet name="T9" sheetId="10" r:id="rId10"/>
    <sheet name="T10" sheetId="11" r:id="rId11"/>
    <sheet name="T11" sheetId="12" r:id="rId12"/>
    <sheet name="T12" sheetId="13" r:id="rId13"/>
    <sheet name="T13" sheetId="14" r:id="rId14"/>
    <sheet name="T14" sheetId="15" r:id="rId15"/>
    <sheet name="T15" sheetId="16" r:id="rId16"/>
    <sheet name="T16" sheetId="17" r:id="rId17"/>
    <sheet name="T17" sheetId="18" r:id="rId18"/>
    <sheet name="T18" sheetId="19" r:id="rId19"/>
  </sheets>
  <externalReferences>
    <externalReference r:id="rId22"/>
  </externalReferences>
  <definedNames>
    <definedName name="_xlnm.Print_Area" localSheetId="1">'T1'!$A$3:$Q$38</definedName>
    <definedName name="_xlnm.Print_Area" localSheetId="10">'T10'!$A$3:$M$72</definedName>
    <definedName name="_xlnm.Print_Area" localSheetId="11">'T11'!$A$3:$N$33</definedName>
    <definedName name="_xlnm.Print_Area" localSheetId="12">'T12'!$A$3:$L$50</definedName>
    <definedName name="_xlnm.Print_Area" localSheetId="13">'T13'!$A$3:$Q$32</definedName>
    <definedName name="_xlnm.Print_Area" localSheetId="14">'T14'!$A$3:$M$31</definedName>
    <definedName name="_xlnm.Print_Area" localSheetId="15">'T15'!$A$3:$M$29</definedName>
    <definedName name="_xlnm.Print_Area" localSheetId="16">'T16'!$A$3:$M$32</definedName>
    <definedName name="_xlnm.Print_Area" localSheetId="17">'T17'!$A$3:$M$28</definedName>
    <definedName name="_xlnm.Print_Area" localSheetId="18">'T18'!$A$3:$M$25</definedName>
    <definedName name="_xlnm.Print_Area" localSheetId="4">'T4'!$A$3:$M$89</definedName>
    <definedName name="_xlnm.Print_Area" localSheetId="5">'T5'!$A$3:$M$91</definedName>
    <definedName name="_xlnm.Print_Area" localSheetId="6">'T6'!$A$3:$M$85</definedName>
    <definedName name="_xlnm.Print_Area" localSheetId="7">'T7'!$A$3:$I$36</definedName>
    <definedName name="_xlnm.Print_Area" localSheetId="8">'T8'!$A$3:$M$26</definedName>
    <definedName name="_xlnm.Print_Area" localSheetId="9">'T9'!$A$3:$M$30</definedName>
    <definedName name="_xlnm.Print_Area">'h:\WINDOWS\Archivos temporales de Internet\Content.IE5\GHMVST2F\[sup0102a(1).xls]ListaTablas'!$A:$IV</definedName>
  </definedNames>
  <calcPr fullCalcOnLoad="1"/>
</workbook>
</file>

<file path=xl/sharedStrings.xml><?xml version="1.0" encoding="utf-8"?>
<sst xmlns="http://schemas.openxmlformats.org/spreadsheetml/2006/main" count="2308" uniqueCount="458">
  <si>
    <t>Instituto Nacional de Estadística</t>
  </si>
  <si>
    <t>Avance de la estadística de la enseñanza superior en España</t>
  </si>
  <si>
    <t>Curso 2002 - 2003</t>
  </si>
  <si>
    <t xml:space="preserve">Tabla 1. </t>
  </si>
  <si>
    <t>Evolución del alumnado matriculado en Educación Universitaria</t>
  </si>
  <si>
    <t xml:space="preserve">Tabla 2. </t>
  </si>
  <si>
    <t>Alumnado matriculado en Educación Universitaria, clasificado por universidad y tipo de estudio</t>
  </si>
  <si>
    <t xml:space="preserve">Tabla 3. </t>
  </si>
  <si>
    <t>Alumnado matriculado en estudios de Diplomatura, clasificado por universidad y titularidad del centro</t>
  </si>
  <si>
    <t xml:space="preserve">Tabla 4. </t>
  </si>
  <si>
    <t xml:space="preserve">Alumnado matriculado en estudios de Arquitectura Técnica o Ingeniería Técnica, clasificado por </t>
  </si>
  <si>
    <t xml:space="preserve">    </t>
  </si>
  <si>
    <t>universidad y titularidad del centro</t>
  </si>
  <si>
    <t xml:space="preserve">Tabla 5. </t>
  </si>
  <si>
    <t xml:space="preserve">Alumnado matriculado en estudios de Licenciatura (incluye alumnado matriculado en Colegios </t>
  </si>
  <si>
    <t xml:space="preserve">     </t>
  </si>
  <si>
    <t>Universitarios), clasificado por universidad y titularidad del centro</t>
  </si>
  <si>
    <r>
      <t xml:space="preserve">Tabla 6. </t>
    </r>
  </si>
  <si>
    <t>Alumnado matriculado en estudios de Arquitectura o Ingeniería, clasificado por Universidad y</t>
  </si>
  <si>
    <t>titularidad del centro</t>
  </si>
  <si>
    <t xml:space="preserve">Tabla 7. </t>
  </si>
  <si>
    <t xml:space="preserve">Alumnado matriculado en estudios conducentes a dos títulos oficiales, clasificado por Universidad y </t>
  </si>
  <si>
    <t xml:space="preserve">Tabla 8. </t>
  </si>
  <si>
    <t>Alumnado matriculado en estudios de Arquitectura Técnica o Ingeniería Técnica, clasificado por</t>
  </si>
  <si>
    <t>estudios impartidos y titularidad del centro</t>
  </si>
  <si>
    <t xml:space="preserve">Tabla 9. </t>
  </si>
  <si>
    <t xml:space="preserve">Alumnado matriculado en estudios de Diplomatura, clasificado por estudios impartidos y titularidad </t>
  </si>
  <si>
    <t>del centro</t>
  </si>
  <si>
    <t xml:space="preserve">Tabla 10. </t>
  </si>
  <si>
    <t xml:space="preserve">Alumnado matriculado en estudios de Licenciatura (incluye alumnado matriculado en colegios </t>
  </si>
  <si>
    <t>universitarios), clasificado por estudios impartidos y titularidad del centro</t>
  </si>
  <si>
    <r>
      <t>Tabla 11.</t>
    </r>
    <r>
      <rPr>
        <sz val="10"/>
        <color indexed="8"/>
        <rFont val="Univers"/>
        <family val="2"/>
      </rPr>
      <t xml:space="preserve"> </t>
    </r>
  </si>
  <si>
    <t xml:space="preserve">Alumnado matriculado en estudios de Arquitectura o Ingeniería, clasificado por estudios y titularidad </t>
  </si>
  <si>
    <t xml:space="preserve">       </t>
  </si>
  <si>
    <t>Tabla 12.</t>
  </si>
  <si>
    <t xml:space="preserve">Alumnado matriculado en estudios conducentes a dos títulos oficiales, clasificado por estudios </t>
  </si>
  <si>
    <t>impartidos y titularidad del centro</t>
  </si>
  <si>
    <t xml:space="preserve">Tabla 13. </t>
  </si>
  <si>
    <t>Alumnado matriculado en Educación Universitaria, clasificado por Comunidad Autónoma y</t>
  </si>
  <si>
    <t xml:space="preserve">      </t>
  </si>
  <si>
    <t>tipo de estudio</t>
  </si>
  <si>
    <r>
      <t xml:space="preserve">Tabla 14. </t>
    </r>
  </si>
  <si>
    <t xml:space="preserve">Alumnado matriculado en estudios de Diplomatura, clasificado por Comunidad Autónoma y titularidad </t>
  </si>
  <si>
    <r>
      <t>Tabla 15</t>
    </r>
    <r>
      <rPr>
        <b/>
        <sz val="10"/>
        <color indexed="8"/>
        <rFont val="Univers"/>
        <family val="0"/>
      </rPr>
      <t xml:space="preserve">. </t>
    </r>
  </si>
  <si>
    <t>Comunidad Autónoma y titularidad del centro</t>
  </si>
  <si>
    <r>
      <t xml:space="preserve">Tabla 16. </t>
    </r>
  </si>
  <si>
    <t>universitarios), clasificado por Comunidad Autónoma y titularidad del centro</t>
  </si>
  <si>
    <r>
      <t>Tabla 17</t>
    </r>
    <r>
      <rPr>
        <b/>
        <sz val="10"/>
        <color indexed="8"/>
        <rFont val="Univers"/>
        <family val="0"/>
      </rPr>
      <t xml:space="preserve">. </t>
    </r>
  </si>
  <si>
    <t>Alumnado matriculado en estudios de Arquitectura o Ingeniería, clasificado por Comunidad Autónoma</t>
  </si>
  <si>
    <t>y titularidad del centro</t>
  </si>
  <si>
    <r>
      <t xml:space="preserve">Tabla 18. </t>
    </r>
  </si>
  <si>
    <t xml:space="preserve">Alumnado matriculado en estudios conducentes a dos títulos oficiales, clasificado por Comunidad </t>
  </si>
  <si>
    <t>Autónoma y titularidad del centro</t>
  </si>
  <si>
    <t>1. Evolución del alumnado matriculado en Educación Universitaria</t>
  </si>
  <si>
    <t>1.1. Totales de alumnado matriculado</t>
  </si>
  <si>
    <t>Cursos</t>
  </si>
  <si>
    <t>1995-96</t>
  </si>
  <si>
    <t xml:space="preserve">1996-97 </t>
  </si>
  <si>
    <t>1997-98</t>
  </si>
  <si>
    <t>1998-99</t>
  </si>
  <si>
    <t>1999-2000</t>
  </si>
  <si>
    <r>
      <t>2000-2001</t>
    </r>
    <r>
      <rPr>
        <sz val="8"/>
        <rFont val="Univers"/>
        <family val="2"/>
      </rPr>
      <t xml:space="preserve"> </t>
    </r>
  </si>
  <si>
    <r>
      <t>2001-2002</t>
    </r>
    <r>
      <rPr>
        <vertAlign val="superscript"/>
        <sz val="8"/>
        <rFont val="Univers"/>
        <family val="2"/>
      </rPr>
      <t>1</t>
    </r>
    <r>
      <rPr>
        <sz val="8"/>
        <rFont val="Univers"/>
        <family val="2"/>
      </rPr>
      <t xml:space="preserve"> </t>
    </r>
  </si>
  <si>
    <r>
      <t>2002-2003</t>
    </r>
    <r>
      <rPr>
        <vertAlign val="superscript"/>
        <sz val="8"/>
        <rFont val="Univers"/>
        <family val="2"/>
      </rPr>
      <t>1</t>
    </r>
    <r>
      <rPr>
        <sz val="8"/>
        <rFont val="Univers"/>
        <family val="2"/>
      </rPr>
      <t xml:space="preserve"> </t>
    </r>
  </si>
  <si>
    <t>TOTAL</t>
  </si>
  <si>
    <t>Licenciaturas</t>
  </si>
  <si>
    <t>Arq. e Ingenierías</t>
  </si>
  <si>
    <t>Diplomaturas</t>
  </si>
  <si>
    <t>Arq. e Ingen. Técn.</t>
  </si>
  <si>
    <r>
      <t>Títulos dobles</t>
    </r>
    <r>
      <rPr>
        <vertAlign val="superscript"/>
        <sz val="9"/>
        <rFont val="Univers"/>
        <family val="2"/>
      </rPr>
      <t xml:space="preserve"> 2</t>
    </r>
  </si>
  <si>
    <t>-</t>
  </si>
  <si>
    <t>1.2. Índices de variación del alumnado matriculado</t>
  </si>
  <si>
    <t>1.3. Variaciones interanuales del alumnado matriculado</t>
  </si>
  <si>
    <t>1 Datos provisionales</t>
  </si>
  <si>
    <t>2 Estudios conducentes a dos títulos oficiales</t>
  </si>
  <si>
    <t xml:space="preserve">2. Alumnado matriculado en Educación Universitaria, clasificado </t>
  </si>
  <si>
    <t>por universidad y tipo de estudio</t>
  </si>
  <si>
    <t>(Continúa)</t>
  </si>
  <si>
    <t>Universidades</t>
  </si>
  <si>
    <t>Curso 2002-2003</t>
  </si>
  <si>
    <t>Curso</t>
  </si>
  <si>
    <t>Tasa de</t>
  </si>
  <si>
    <t xml:space="preserve"> </t>
  </si>
  <si>
    <t xml:space="preserve">Total  </t>
  </si>
  <si>
    <t>Licencia-</t>
  </si>
  <si>
    <t>Arquitec-</t>
  </si>
  <si>
    <t>Diploma-</t>
  </si>
  <si>
    <t>Títulos</t>
  </si>
  <si>
    <t>2001-2002</t>
  </si>
  <si>
    <t>Variación</t>
  </si>
  <si>
    <t xml:space="preserve"> (a) </t>
  </si>
  <si>
    <t>tura</t>
  </si>
  <si>
    <t xml:space="preserve">tura e </t>
  </si>
  <si>
    <t>tura e Ing.</t>
  </si>
  <si>
    <r>
      <t>dobles</t>
    </r>
    <r>
      <rPr>
        <vertAlign val="superscript"/>
        <sz val="8"/>
        <rFont val="Univers"/>
        <family val="2"/>
      </rPr>
      <t>1</t>
    </r>
  </si>
  <si>
    <t xml:space="preserve">Total   </t>
  </si>
  <si>
    <t xml:space="preserve">% </t>
  </si>
  <si>
    <t xml:space="preserve">  </t>
  </si>
  <si>
    <t>Ingeniería</t>
  </si>
  <si>
    <t>Técnicas</t>
  </si>
  <si>
    <t>(b)</t>
  </si>
  <si>
    <t xml:space="preserve">(a-b)/b  </t>
  </si>
  <si>
    <t>UNIVERSIDADES PUBLICAS</t>
  </si>
  <si>
    <t>Alcalá de Henares</t>
  </si>
  <si>
    <t>Alicante</t>
  </si>
  <si>
    <t xml:space="preserve">Almería </t>
  </si>
  <si>
    <t>Autónoma de Barcelona</t>
  </si>
  <si>
    <t>Autónoma de Madrid</t>
  </si>
  <si>
    <t>Barcelona</t>
  </si>
  <si>
    <t>Burgos</t>
  </si>
  <si>
    <t>Cádiz</t>
  </si>
  <si>
    <t>Cantabria</t>
  </si>
  <si>
    <t xml:space="preserve">Carlos III </t>
  </si>
  <si>
    <t>Castilla-La Mancha</t>
  </si>
  <si>
    <t>Complutense de Madrid</t>
  </si>
  <si>
    <t xml:space="preserve">Córdoba </t>
  </si>
  <si>
    <t>Coruña, A</t>
  </si>
  <si>
    <t>Extremadura</t>
  </si>
  <si>
    <t>Girona</t>
  </si>
  <si>
    <t xml:space="preserve">Granada </t>
  </si>
  <si>
    <r>
      <t xml:space="preserve">(2) </t>
    </r>
    <r>
      <rPr>
        <sz val="8"/>
        <rFont val="Arial"/>
        <family val="2"/>
      </rPr>
      <t>58.009</t>
    </r>
  </si>
  <si>
    <r>
      <t xml:space="preserve">(2) </t>
    </r>
    <r>
      <rPr>
        <sz val="8"/>
        <rFont val="Arial"/>
        <family val="2"/>
      </rPr>
      <t>35.855</t>
    </r>
  </si>
  <si>
    <r>
      <t xml:space="preserve">(2) </t>
    </r>
    <r>
      <rPr>
        <sz val="8"/>
        <rFont val="Arial"/>
        <family val="2"/>
      </rPr>
      <t>4.837</t>
    </r>
  </si>
  <si>
    <r>
      <t xml:space="preserve">(2) </t>
    </r>
    <r>
      <rPr>
        <sz val="8"/>
        <rFont val="Arial"/>
        <family val="2"/>
      </rPr>
      <t>13.990</t>
    </r>
  </si>
  <si>
    <r>
      <t xml:space="preserve">(2) </t>
    </r>
    <r>
      <rPr>
        <sz val="8"/>
        <rFont val="Arial"/>
        <family val="2"/>
      </rPr>
      <t>3.327</t>
    </r>
  </si>
  <si>
    <t>Huelva</t>
  </si>
  <si>
    <t>Islas Baleares</t>
  </si>
  <si>
    <t xml:space="preserve">Jaén </t>
  </si>
  <si>
    <t>Jaume I de Castellón</t>
  </si>
  <si>
    <t>La Laguna</t>
  </si>
  <si>
    <t>La Rioja</t>
  </si>
  <si>
    <t xml:space="preserve">León </t>
  </si>
  <si>
    <t>Lleida</t>
  </si>
  <si>
    <t>Málaga</t>
  </si>
  <si>
    <t>Miguel Hdez. de Elche</t>
  </si>
  <si>
    <t>Murcia</t>
  </si>
  <si>
    <t>Oviedo</t>
  </si>
  <si>
    <t xml:space="preserve">Pablo de Olavide </t>
  </si>
  <si>
    <t xml:space="preserve">País Vasco </t>
  </si>
  <si>
    <t>Palmas (Las)</t>
  </si>
  <si>
    <t>Politécnica de Cartagena</t>
  </si>
  <si>
    <t>Politécnica de Cataluña</t>
  </si>
  <si>
    <t>Politécnica de Madrid</t>
  </si>
  <si>
    <t>Politécnica de Valencia</t>
  </si>
  <si>
    <t>Pompeu Fabra</t>
  </si>
  <si>
    <t>Pública de Navarra</t>
  </si>
  <si>
    <t>1 Estudios conducentes a dos títulos oficiales.</t>
  </si>
  <si>
    <r>
      <t xml:space="preserve">2 Datos del </t>
    </r>
    <r>
      <rPr>
        <i/>
        <sz val="7"/>
        <rFont val="Univers"/>
        <family val="2"/>
      </rPr>
      <t xml:space="preserve">Avance de la Estadística de la Enseñanza Universitaria en España. Curso 2001-2002. </t>
    </r>
    <r>
      <rPr>
        <sz val="7"/>
        <rFont val="Univers"/>
        <family val="2"/>
      </rPr>
      <t xml:space="preserve">No ha remitido los datos correspondientes al </t>
    </r>
  </si>
  <si>
    <t>curso 2002-2003.</t>
  </si>
  <si>
    <t>(Conclusión)</t>
  </si>
  <si>
    <t>Rey Juan Carlos</t>
  </si>
  <si>
    <t xml:space="preserve">Rovira i Virgili </t>
  </si>
  <si>
    <t>Salamanca</t>
  </si>
  <si>
    <t>Santiago</t>
  </si>
  <si>
    <t xml:space="preserve">Sevilla </t>
  </si>
  <si>
    <t>U.N.E.D.</t>
  </si>
  <si>
    <t>Valencia (Est. General)</t>
  </si>
  <si>
    <t xml:space="preserve">Valladolid </t>
  </si>
  <si>
    <t xml:space="preserve">Vigo </t>
  </si>
  <si>
    <t>Zaragoza</t>
  </si>
  <si>
    <t>UNIVERSIDADES PRIVADAS</t>
  </si>
  <si>
    <t>Alfonso X El Sabio</t>
  </si>
  <si>
    <t>Antonio de Nebrija</t>
  </si>
  <si>
    <t xml:space="preserve">Camilo José Cela </t>
  </si>
  <si>
    <t>Cardenal Herrera-CEU</t>
  </si>
  <si>
    <t>Católica S. Antonio de Murcia</t>
  </si>
  <si>
    <t>Católica de Ávila</t>
  </si>
  <si>
    <t>Deusto</t>
  </si>
  <si>
    <t>Europea Miguel de Cervantes</t>
  </si>
  <si>
    <t>Europea de Madrid</t>
  </si>
  <si>
    <t>Francisco de Vitoria</t>
  </si>
  <si>
    <t xml:space="preserve">Internacional de Cataluña </t>
  </si>
  <si>
    <t>Mondragón</t>
  </si>
  <si>
    <t xml:space="preserve">Navarra </t>
  </si>
  <si>
    <t xml:space="preserve">Oberta de Catalunya </t>
  </si>
  <si>
    <t xml:space="preserve">Pontificia Comillas </t>
  </si>
  <si>
    <t>Pontificia de Salamanca</t>
  </si>
  <si>
    <t>Ramón Llull</t>
  </si>
  <si>
    <t>SEK</t>
  </si>
  <si>
    <t xml:space="preserve">San Pablo-CEU </t>
  </si>
  <si>
    <t>Vic</t>
  </si>
  <si>
    <t xml:space="preserve">3. Alumnado matriculado en estudios de Diplomatura, clasificado </t>
  </si>
  <si>
    <t>por universidad y titularidad del centro</t>
  </si>
  <si>
    <t xml:space="preserve">Total </t>
  </si>
  <si>
    <t>Titularidad del centro</t>
  </si>
  <si>
    <t>variación</t>
  </si>
  <si>
    <t>(a)</t>
  </si>
  <si>
    <t>Pública</t>
  </si>
  <si>
    <t>Otros entes</t>
  </si>
  <si>
    <t>Privada</t>
  </si>
  <si>
    <t xml:space="preserve"> % </t>
  </si>
  <si>
    <t>públicos</t>
  </si>
  <si>
    <t xml:space="preserve">(a-b)/b </t>
  </si>
  <si>
    <t xml:space="preserve">UNIVERSIDADES PUBLICAS </t>
  </si>
  <si>
    <t xml:space="preserve">Alicante </t>
  </si>
  <si>
    <t>Almería</t>
  </si>
  <si>
    <t xml:space="preserve">Autónoma de Madrid </t>
  </si>
  <si>
    <t xml:space="preserve">Burgos </t>
  </si>
  <si>
    <t xml:space="preserve">Castilla-La Mancha </t>
  </si>
  <si>
    <t>Córdoba</t>
  </si>
  <si>
    <t xml:space="preserve">Girona </t>
  </si>
  <si>
    <t>Granada</t>
  </si>
  <si>
    <r>
      <t xml:space="preserve">(1) </t>
    </r>
    <r>
      <rPr>
        <sz val="8"/>
        <rFont val="Arial"/>
        <family val="2"/>
      </rPr>
      <t>13.990</t>
    </r>
  </si>
  <si>
    <r>
      <t xml:space="preserve">(1) </t>
    </r>
    <r>
      <rPr>
        <sz val="8"/>
        <rFont val="Arial"/>
        <family val="2"/>
      </rPr>
      <t>12.110</t>
    </r>
  </si>
  <si>
    <r>
      <t xml:space="preserve">(1) </t>
    </r>
    <r>
      <rPr>
        <sz val="8"/>
        <rFont val="Arial"/>
        <family val="2"/>
      </rPr>
      <t>188</t>
    </r>
  </si>
  <si>
    <r>
      <t xml:space="preserve">(1) </t>
    </r>
    <r>
      <rPr>
        <sz val="8"/>
        <rFont val="Arial"/>
        <family val="2"/>
      </rPr>
      <t>1.692</t>
    </r>
  </si>
  <si>
    <t xml:space="preserve">Huelva </t>
  </si>
  <si>
    <t xml:space="preserve">Islas Baleares </t>
  </si>
  <si>
    <t xml:space="preserve">Jaume I de Castellón </t>
  </si>
  <si>
    <t xml:space="preserve">La Rioja </t>
  </si>
  <si>
    <t xml:space="preserve">Lleida </t>
  </si>
  <si>
    <t xml:space="preserve">Málaga </t>
  </si>
  <si>
    <t xml:space="preserve">Murcia </t>
  </si>
  <si>
    <t xml:space="preserve">Oviedo </t>
  </si>
  <si>
    <t xml:space="preserve">Palmas (Las) </t>
  </si>
  <si>
    <t xml:space="preserve">Politécnica de Cartagena </t>
  </si>
  <si>
    <t xml:space="preserve">Pompeu Fabra </t>
  </si>
  <si>
    <t xml:space="preserve">Pública de Navarra </t>
  </si>
  <si>
    <r>
      <t xml:space="preserve">1 Datos del </t>
    </r>
    <r>
      <rPr>
        <i/>
        <sz val="8"/>
        <rFont val="Univers"/>
        <family val="2"/>
      </rPr>
      <t>Avance de la Estadística de la Enseñanza Universitaria en España. Curso 2001-2002.</t>
    </r>
    <r>
      <rPr>
        <sz val="8"/>
        <rFont val="Univers"/>
        <family val="2"/>
      </rPr>
      <t xml:space="preserve"> No ha remitido los datos</t>
    </r>
  </si>
  <si>
    <t>correspondientes al curso 2002-2003.</t>
  </si>
  <si>
    <t xml:space="preserve">Santiago </t>
  </si>
  <si>
    <t>Sevilla</t>
  </si>
  <si>
    <t xml:space="preserve">U.N.E.D. </t>
  </si>
  <si>
    <t xml:space="preserve">Zaragoza </t>
  </si>
  <si>
    <t xml:space="preserve">UNIVERSIDADES PRIVADAS </t>
  </si>
  <si>
    <t xml:space="preserve">Alfonso X El Sabio </t>
  </si>
  <si>
    <t xml:space="preserve">Antonio de Nebrija </t>
  </si>
  <si>
    <t xml:space="preserve">Cardenal Herrera-CEU </t>
  </si>
  <si>
    <t xml:space="preserve">Deusto </t>
  </si>
  <si>
    <t xml:space="preserve">Francisco de Vitoria </t>
  </si>
  <si>
    <t xml:space="preserve">       -</t>
  </si>
  <si>
    <t>Internacional de Cataluña</t>
  </si>
  <si>
    <t>Navarra</t>
  </si>
  <si>
    <t>Oberta de Catalunya</t>
  </si>
  <si>
    <t>San Pablo-CEU</t>
  </si>
  <si>
    <t>4. Alumnado matriculado en estudios de Arquitectura Técnica o In-</t>
  </si>
  <si>
    <t>geniería Técnica, clasificado por universidad y titularidad del centro</t>
  </si>
  <si>
    <t xml:space="preserve"> (b) </t>
  </si>
  <si>
    <t>(a-b)/b</t>
  </si>
  <si>
    <r>
      <t xml:space="preserve">(1) </t>
    </r>
    <r>
      <rPr>
        <sz val="8"/>
        <rFont val="Univers"/>
        <family val="2"/>
      </rPr>
      <t>3.327</t>
    </r>
  </si>
  <si>
    <r>
      <t>1 Datos del</t>
    </r>
    <r>
      <rPr>
        <i/>
        <sz val="8"/>
        <rFont val="Univers"/>
        <family val="2"/>
      </rPr>
      <t xml:space="preserve"> Avance de la Estadística de la Enseñanza Universitaria en España. Curso 2001-2002.</t>
    </r>
    <r>
      <rPr>
        <sz val="8"/>
        <rFont val="Univers"/>
        <family val="2"/>
      </rPr>
      <t xml:space="preserve"> No ha remitido los </t>
    </r>
  </si>
  <si>
    <t>datos correspondientes al curso 2002-2003.</t>
  </si>
  <si>
    <t xml:space="preserve">5. Alumnado matriculado en estudios de Licenciatura (incluye </t>
  </si>
  <si>
    <t xml:space="preserve">alumnado matriculado en colegios universitarios), clasificado </t>
  </si>
  <si>
    <t xml:space="preserve">(a) </t>
  </si>
  <si>
    <r>
      <t xml:space="preserve">(1) </t>
    </r>
    <r>
      <rPr>
        <sz val="8"/>
        <rFont val="Univers"/>
        <family val="2"/>
      </rPr>
      <t>35.855</t>
    </r>
  </si>
  <si>
    <r>
      <t xml:space="preserve">1 Datos del </t>
    </r>
    <r>
      <rPr>
        <i/>
        <sz val="8"/>
        <rFont val="Univers"/>
        <family val="2"/>
      </rPr>
      <t>Avance de la Estadística de la Enseñanza Universitaria en España. Curso 2001-2002.</t>
    </r>
    <r>
      <rPr>
        <sz val="8"/>
        <rFont val="Univers"/>
        <family val="2"/>
      </rPr>
      <t xml:space="preserve"> No ha remitido los</t>
    </r>
  </si>
  <si>
    <t>Total</t>
  </si>
  <si>
    <t xml:space="preserve">(b) </t>
  </si>
  <si>
    <t>6. Alumnado matriculado en estudios de Arquitectura o Ingeniería,</t>
  </si>
  <si>
    <t>clasificado por universidad y titularidad del centro</t>
  </si>
  <si>
    <r>
      <t xml:space="preserve">(1) </t>
    </r>
    <r>
      <rPr>
        <sz val="8"/>
        <rFont val="Univers"/>
        <family val="2"/>
      </rPr>
      <t>4.837</t>
    </r>
  </si>
  <si>
    <r>
      <t xml:space="preserve">1 Datos del </t>
    </r>
    <r>
      <rPr>
        <i/>
        <sz val="8"/>
        <rFont val="Univers"/>
        <family val="2"/>
      </rPr>
      <t xml:space="preserve">Avance de la Estadística de la Enseñanza Universitaria en España. Curso 2001-2002. </t>
    </r>
    <r>
      <rPr>
        <sz val="8"/>
        <rFont val="Univers"/>
        <family val="2"/>
      </rPr>
      <t>No ha remitido los</t>
    </r>
  </si>
  <si>
    <t xml:space="preserve">7. Alumnado matriculado en estudios conducentes a dos </t>
  </si>
  <si>
    <t>títulos oficiales clasificado por universidad y titularidad</t>
  </si>
  <si>
    <t xml:space="preserve">TOTAL </t>
  </si>
  <si>
    <t xml:space="preserve">Barcelona </t>
  </si>
  <si>
    <t xml:space="preserve">Cádiz </t>
  </si>
  <si>
    <t>Carlos III</t>
  </si>
  <si>
    <t xml:space="preserve">Complutense de Madrid </t>
  </si>
  <si>
    <t>Jaén</t>
  </si>
  <si>
    <t>Pablo de Olavide</t>
  </si>
  <si>
    <t xml:space="preserve">Politécnica de Cataluña </t>
  </si>
  <si>
    <t xml:space="preserve">Rey Juan Carlos </t>
  </si>
  <si>
    <t xml:space="preserve">Salamanca </t>
  </si>
  <si>
    <t>Valladolid</t>
  </si>
  <si>
    <t xml:space="preserve">Católica S. Antonio de Murcia </t>
  </si>
  <si>
    <t xml:space="preserve">Católica de Ávila </t>
  </si>
  <si>
    <t xml:space="preserve">Europea de Madrid </t>
  </si>
  <si>
    <t xml:space="preserve">Vic </t>
  </si>
  <si>
    <t>8. Alumnado matriculado en estudios de Arquitectura Técnica o</t>
  </si>
  <si>
    <t>Ingeniería Técnica, clasificado por estudios impartidos y titularidad</t>
  </si>
  <si>
    <t>Estudios</t>
  </si>
  <si>
    <t>Arquitectura Técnica</t>
  </si>
  <si>
    <t xml:space="preserve">Diplomado Informática </t>
  </si>
  <si>
    <t xml:space="preserve">Ing. Téc. Aeronáutica </t>
  </si>
  <si>
    <t>Ing. Téc. Agrícola</t>
  </si>
  <si>
    <t xml:space="preserve">Ing. Téc. Diseño Industrial </t>
  </si>
  <si>
    <t>Ing. Téc. Forestal</t>
  </si>
  <si>
    <t>Ing. Téc. Industrial</t>
  </si>
  <si>
    <t xml:space="preserve">Ing. Téc. Informát. Gestión </t>
  </si>
  <si>
    <t>Ing. Téc. Informát. Sistemas</t>
  </si>
  <si>
    <t>Ing. Téc. Minera</t>
  </si>
  <si>
    <t xml:space="preserve">Ing. Téc. Naval </t>
  </si>
  <si>
    <t xml:space="preserve">Ing. Téc. Topográfica </t>
  </si>
  <si>
    <t xml:space="preserve">Ing. Téc. de Obras Públicas </t>
  </si>
  <si>
    <t xml:space="preserve">Ing. Téc. de Telecomunicación </t>
  </si>
  <si>
    <t>Marina Civil</t>
  </si>
  <si>
    <t>9. Alumnado matriculado en estudios de Diplomatura, clasificado por</t>
  </si>
  <si>
    <t xml:space="preserve">Bachiller Teológico </t>
  </si>
  <si>
    <t>Bibliotec. y Document.</t>
  </si>
  <si>
    <t xml:space="preserve">Cc. Empresariales </t>
  </si>
  <si>
    <r>
      <t xml:space="preserve">Cc. Religiosas (Dipl.) </t>
    </r>
    <r>
      <rPr>
        <vertAlign val="superscript"/>
        <sz val="9"/>
        <rFont val="Univers"/>
        <family val="2"/>
      </rPr>
      <t>1</t>
    </r>
  </si>
  <si>
    <t>Educación Social</t>
  </si>
  <si>
    <t>Enfermería</t>
  </si>
  <si>
    <t>Est. Eclesiásticos (Dipl.)</t>
  </si>
  <si>
    <t xml:space="preserve">Estadística </t>
  </si>
  <si>
    <t>Fisioterapia</t>
  </si>
  <si>
    <t>Gestión y Admón. Pública</t>
  </si>
  <si>
    <t xml:space="preserve">Logopedia </t>
  </si>
  <si>
    <t xml:space="preserve">Maestro </t>
  </si>
  <si>
    <t xml:space="preserve">Nutrición y Dietética (Dipl.) </t>
  </si>
  <si>
    <t xml:space="preserve">Optica y Optometría </t>
  </si>
  <si>
    <t xml:space="preserve">Podología </t>
  </si>
  <si>
    <t>Relaciones Laborales</t>
  </si>
  <si>
    <t xml:space="preserve">Terapia Ocupacional </t>
  </si>
  <si>
    <t>Trabajo Social</t>
  </si>
  <si>
    <t xml:space="preserve">Turismo (Dipl.) </t>
  </si>
  <si>
    <t>1 A partir del curso 2001-2002 se han incluido los centros patrocinados por la Universidad Pontificia de Salamanca.</t>
  </si>
  <si>
    <t xml:space="preserve">10. Alumnado matriculado en estudios de Licenciatura (incluye </t>
  </si>
  <si>
    <t xml:space="preserve">por estudios impartidos y titularidad del centro </t>
  </si>
  <si>
    <t>ESTUDIOS DE 1er. Y 2° CICLO</t>
  </si>
  <si>
    <t>Admón. y Direcc. de Empresas</t>
  </si>
  <si>
    <t>Bellas Artes</t>
  </si>
  <si>
    <t xml:space="preserve">Cc. Activ. Física y del Deporte </t>
  </si>
  <si>
    <t xml:space="preserve">Cc. Ambientales </t>
  </si>
  <si>
    <t>Cc. Biológicas</t>
  </si>
  <si>
    <t xml:space="preserve">Cc. Económ. y Empresar. </t>
  </si>
  <si>
    <t xml:space="preserve">Cc. Físicas </t>
  </si>
  <si>
    <t>Cc. Geológicas</t>
  </si>
  <si>
    <t xml:space="preserve">Cc. Matemáticas </t>
  </si>
  <si>
    <t>Cc. Políticas y Sociología</t>
  </si>
  <si>
    <t>Cc. Políticas y de la Admón.</t>
  </si>
  <si>
    <t>Cc. Químicas</t>
  </si>
  <si>
    <t>Cc. Religiosas</t>
  </si>
  <si>
    <t xml:space="preserve">Cc. de la Información </t>
  </si>
  <si>
    <t xml:space="preserve">Cc. del Mar </t>
  </si>
  <si>
    <t>Comunicación Audiovisual</t>
  </si>
  <si>
    <t xml:space="preserve">Derecho </t>
  </si>
  <si>
    <t>Economía</t>
  </si>
  <si>
    <t>Estudios Eclesiásticos</t>
  </si>
  <si>
    <t>Farmacia</t>
  </si>
  <si>
    <t xml:space="preserve">Filología </t>
  </si>
  <si>
    <t xml:space="preserve">Filosofía </t>
  </si>
  <si>
    <t xml:space="preserve">Filosofía y Cc. Educación </t>
  </si>
  <si>
    <t xml:space="preserve">Geografía </t>
  </si>
  <si>
    <t>Geografía e Historia</t>
  </si>
  <si>
    <t>Historia</t>
  </si>
  <si>
    <t xml:space="preserve">Historia del Arte </t>
  </si>
  <si>
    <t xml:space="preserve">Humanidades </t>
  </si>
  <si>
    <t>Medicina</t>
  </si>
  <si>
    <t xml:space="preserve">Odontología </t>
  </si>
  <si>
    <t xml:space="preserve">Pedagogía </t>
  </si>
  <si>
    <t>Periodismo</t>
  </si>
  <si>
    <t>Psicología</t>
  </si>
  <si>
    <t>Publicidad y Relac. Públicas</t>
  </si>
  <si>
    <t>Sociología</t>
  </si>
  <si>
    <t>Teología</t>
  </si>
  <si>
    <t xml:space="preserve">Traducción e Interpretación </t>
  </si>
  <si>
    <t xml:space="preserve">Veterinaria </t>
  </si>
  <si>
    <t>ESTUDIOS DE SÓLO 2° CICLO</t>
  </si>
  <si>
    <t xml:space="preserve">Antropol. Social y Cultural </t>
  </si>
  <si>
    <t>Bioquímica</t>
  </si>
  <si>
    <t xml:space="preserve">Cc. Actuariales y Financieras </t>
  </si>
  <si>
    <t xml:space="preserve">Cc. del Trabajo </t>
  </si>
  <si>
    <t xml:space="preserve">Cc. y Técnicas Estadísticas </t>
  </si>
  <si>
    <t>Ciencia y Tec. Alimentos</t>
  </si>
  <si>
    <t>Derecho Canónico</t>
  </si>
  <si>
    <t xml:space="preserve">Documentación </t>
  </si>
  <si>
    <t>Enología</t>
  </si>
  <si>
    <t xml:space="preserve">Historia y Cc. de la Música </t>
  </si>
  <si>
    <t xml:space="preserve">Invest. y Tec. de mercado </t>
  </si>
  <si>
    <t xml:space="preserve">Lingüística </t>
  </si>
  <si>
    <t>Psicopedagogía</t>
  </si>
  <si>
    <t xml:space="preserve">Tª de Lit. y Lit. Comparada </t>
  </si>
  <si>
    <t xml:space="preserve">11. Alumnado matriculado en estudios de Arquitectura o Ingeniería, </t>
  </si>
  <si>
    <t>clasificado por estudios impartidos y titularidad del centro</t>
  </si>
  <si>
    <t>Arquitectura</t>
  </si>
  <si>
    <t>Ing. Aeronáutica</t>
  </si>
  <si>
    <t xml:space="preserve">Ing. Agrónoma </t>
  </si>
  <si>
    <t>Ing. Geológica</t>
  </si>
  <si>
    <t xml:space="preserve">Ing. Industrial </t>
  </si>
  <si>
    <t>Ing. Informática</t>
  </si>
  <si>
    <t xml:space="preserve">Ing. Naval y Oceánico </t>
  </si>
  <si>
    <t>Ing. Química</t>
  </si>
  <si>
    <t>Ing. de Cam.,Can. y Puert.</t>
  </si>
  <si>
    <t xml:space="preserve">Ing. de Minas </t>
  </si>
  <si>
    <t>Ing. de Montes</t>
  </si>
  <si>
    <t>Ing. de Telecomunicaciones</t>
  </si>
  <si>
    <t>Ing. Autom. y Electr. Ind.</t>
  </si>
  <si>
    <t>Ing. Electrónica</t>
  </si>
  <si>
    <t xml:space="preserve">Ing. Geodesia y Cartografía </t>
  </si>
  <si>
    <t xml:space="preserve">Ing. Materiales </t>
  </si>
  <si>
    <t xml:space="preserve">Ing. Máquinas Navales </t>
  </si>
  <si>
    <t>Ing. Náutica y Transp. Marítimos</t>
  </si>
  <si>
    <t>Ing. Organizac. Industrial</t>
  </si>
  <si>
    <t>Radioelectrónica Naval</t>
  </si>
  <si>
    <t>12. Alumnado matriculado en estudios conducentes a dos títulos</t>
  </si>
  <si>
    <t>oficiales clasificado por estudios impartidos y titularidad del centro</t>
  </si>
  <si>
    <t>Admón. y Dir. de Empresas</t>
  </si>
  <si>
    <t>Cc. Activ. Física y del Deporte</t>
  </si>
  <si>
    <t>Derecho</t>
  </si>
  <si>
    <t>Ing. Industrial</t>
  </si>
  <si>
    <t>Cc. Ambientales</t>
  </si>
  <si>
    <t>Ing. Agrónoma</t>
  </si>
  <si>
    <t>Cc. del mar</t>
  </si>
  <si>
    <t>Cc. Empresariales</t>
  </si>
  <si>
    <t>Cc. Físicas</t>
  </si>
  <si>
    <t>Cc. Matemáticas</t>
  </si>
  <si>
    <t>Filología</t>
  </si>
  <si>
    <t>Humanidades</t>
  </si>
  <si>
    <t>Estadística</t>
  </si>
  <si>
    <t>Ing. Téc. de Telecomunicación</t>
  </si>
  <si>
    <t>Ing. Téc. Informát. Gestión</t>
  </si>
  <si>
    <t>Ing. Téc. de Obras Públicas</t>
  </si>
  <si>
    <t>Maestro</t>
  </si>
  <si>
    <t>Nutrición y Dietética (Dipl.)</t>
  </si>
  <si>
    <t>Filosofía</t>
  </si>
  <si>
    <t>Turismo (Dipl.)</t>
  </si>
  <si>
    <t xml:space="preserve">13. Alumnado matriculado en Educación Universitaria, clasificado </t>
  </si>
  <si>
    <t>por Comunidad Autónoma y tipo de estudio</t>
  </si>
  <si>
    <t>Comunidades Autónomas</t>
  </si>
  <si>
    <t xml:space="preserve">Diploma- </t>
  </si>
  <si>
    <t xml:space="preserve">tura e In-  </t>
  </si>
  <si>
    <t>geniería</t>
  </si>
  <si>
    <t xml:space="preserve">Andalucía </t>
  </si>
  <si>
    <t>Aragón</t>
  </si>
  <si>
    <t>Asturias (Principado de)</t>
  </si>
  <si>
    <t>Balears (Illes)</t>
  </si>
  <si>
    <t>Canarias</t>
  </si>
  <si>
    <t xml:space="preserve">Cantabria </t>
  </si>
  <si>
    <t>Castilla - La Mancha</t>
  </si>
  <si>
    <t xml:space="preserve">Castilla y León </t>
  </si>
  <si>
    <t>Cataluña</t>
  </si>
  <si>
    <t>Comunidad Valenciana</t>
  </si>
  <si>
    <t xml:space="preserve">Extremadura </t>
  </si>
  <si>
    <t xml:space="preserve">Galicia </t>
  </si>
  <si>
    <t xml:space="preserve">Madrid (Comunidad de) </t>
  </si>
  <si>
    <t>Murcia (Región de)</t>
  </si>
  <si>
    <t>Navarra (Comunidad Foral de)</t>
  </si>
  <si>
    <t>País Vasco</t>
  </si>
  <si>
    <t>Rioja (La)</t>
  </si>
  <si>
    <t xml:space="preserve">Ceuta y Melilla </t>
  </si>
  <si>
    <r>
      <t xml:space="preserve">(2) </t>
    </r>
    <r>
      <rPr>
        <sz val="8"/>
        <rFont val="Univers"/>
        <family val="2"/>
      </rPr>
      <t>1.884</t>
    </r>
  </si>
  <si>
    <r>
      <t xml:space="preserve">(2) </t>
    </r>
    <r>
      <rPr>
        <sz val="8"/>
        <rFont val="Univers"/>
        <family val="2"/>
      </rPr>
      <t>139</t>
    </r>
  </si>
  <si>
    <r>
      <t xml:space="preserve"> </t>
    </r>
    <r>
      <rPr>
        <vertAlign val="superscript"/>
        <sz val="8"/>
        <rFont val="Univers"/>
        <family val="2"/>
      </rPr>
      <t xml:space="preserve">(2) </t>
    </r>
    <r>
      <rPr>
        <sz val="8"/>
        <rFont val="Univers"/>
        <family val="2"/>
      </rPr>
      <t>-</t>
    </r>
  </si>
  <si>
    <r>
      <t xml:space="preserve">(2) </t>
    </r>
    <r>
      <rPr>
        <sz val="8"/>
        <rFont val="Univers"/>
        <family val="2"/>
      </rPr>
      <t>1.745</t>
    </r>
  </si>
  <si>
    <t>al curso 2002-2003.</t>
  </si>
  <si>
    <t>14. Alumnado matriculado en estudios de Diplomatura, clasificado</t>
  </si>
  <si>
    <t>por Comunidad Autónoma y titularidad del centro</t>
  </si>
  <si>
    <t xml:space="preserve"> (a)   </t>
  </si>
  <si>
    <r>
      <t xml:space="preserve">(1) </t>
    </r>
    <r>
      <rPr>
        <sz val="8"/>
        <rFont val="Univers"/>
        <family val="2"/>
      </rPr>
      <t>1.745</t>
    </r>
  </si>
  <si>
    <r>
      <t xml:space="preserve">(1) </t>
    </r>
    <r>
      <rPr>
        <sz val="8"/>
        <rFont val="Univers"/>
        <family val="2"/>
      </rPr>
      <t>1.217</t>
    </r>
  </si>
  <si>
    <r>
      <t xml:space="preserve"> </t>
    </r>
    <r>
      <rPr>
        <vertAlign val="superscript"/>
        <sz val="8"/>
        <rFont val="Univers"/>
        <family val="2"/>
      </rPr>
      <t xml:space="preserve">(1) </t>
    </r>
    <r>
      <rPr>
        <sz val="8"/>
        <rFont val="Univers"/>
        <family val="2"/>
      </rPr>
      <t>-</t>
    </r>
  </si>
  <si>
    <r>
      <t xml:space="preserve">(1) </t>
    </r>
    <r>
      <rPr>
        <sz val="8"/>
        <rFont val="Univers"/>
        <family val="2"/>
      </rPr>
      <t>528</t>
    </r>
  </si>
  <si>
    <t>15. Alumnado matriculado en estudios de Arquitectura Técnica o</t>
  </si>
  <si>
    <t xml:space="preserve">Ingeniería Técnica, clasificado por Comunidad Autónoma y </t>
  </si>
  <si>
    <t xml:space="preserve">        </t>
  </si>
  <si>
    <t xml:space="preserve">16. Alumnado matriculado en estudios de Licenciatura (incluye </t>
  </si>
  <si>
    <r>
      <t xml:space="preserve">(1) </t>
    </r>
    <r>
      <rPr>
        <sz val="8"/>
        <rFont val="Univers"/>
        <family val="2"/>
      </rPr>
      <t>139</t>
    </r>
  </si>
  <si>
    <r>
      <t xml:space="preserve">(1) </t>
    </r>
    <r>
      <rPr>
        <sz val="8"/>
        <rFont val="Univers"/>
        <family val="2"/>
      </rPr>
      <t>-</t>
    </r>
  </si>
  <si>
    <t xml:space="preserve">17. Alumnado matriculado en estudios de Arquitectura o Ingeniería </t>
  </si>
  <si>
    <t>clasificado por Comunidad Autónoma y titularidad del centro</t>
  </si>
  <si>
    <t>18. Alumnado matriculado en estudios conducentes a dos</t>
  </si>
  <si>
    <t>títulos oficiales clasificado por Comunidad Autónoma</t>
  </si>
  <si>
    <t>Comunidades autónomas</t>
  </si>
  <si>
    <r>
      <t xml:space="preserve">2 Datos del </t>
    </r>
    <r>
      <rPr>
        <i/>
        <sz val="7"/>
        <rFont val="Univers"/>
        <family val="2"/>
      </rPr>
      <t xml:space="preserve">Avance de la Estadística de la Enseñanza Universitaria en España. Curso 2001-2002. </t>
    </r>
    <r>
      <rPr>
        <sz val="7"/>
        <rFont val="Univers"/>
        <family val="2"/>
      </rPr>
      <t>No han remitido los datos correspondientes</t>
    </r>
  </si>
  <si>
    <r>
      <t xml:space="preserve">1 Datos del </t>
    </r>
    <r>
      <rPr>
        <i/>
        <sz val="8"/>
        <rFont val="Arial"/>
        <family val="2"/>
      </rPr>
      <t>Avance de la Estadística de la Enseñanza Universitaria en España. Curso 2001-2002</t>
    </r>
    <r>
      <rPr>
        <sz val="8"/>
        <rFont val="Arial"/>
        <family val="2"/>
      </rPr>
      <t>. No han remitido los</t>
    </r>
  </si>
</sst>
</file>

<file path=xl/styles.xml><?xml version="1.0" encoding="utf-8"?>
<styleSheet xmlns="http://schemas.openxmlformats.org/spreadsheetml/2006/main">
  <numFmts count="23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_-* #,##0\ _p_t_a_-;\-* #,##0\ _p_t_a_-;_-* &quot;-&quot;\ _p_t_a_-;_-@_-"/>
    <numFmt numFmtId="165" formatCode="_-* #,##0.00\ _p_t_a_-;\-* #,##0.00\ _p_t_a_-;_-* &quot;-&quot;??\ _p_t_a_-;_-@_-"/>
    <numFmt numFmtId="166" formatCode="#,##0\ &quot;Pts&quot;;\-#,##0\ &quot;Pts&quot;"/>
    <numFmt numFmtId="167" formatCode="#,##0\ &quot;Pts&quot;;[Red]\-#,##0\ &quot;Pts&quot;"/>
    <numFmt numFmtId="168" formatCode="#,##0.00\ &quot;Pts&quot;;\-#,##0.00\ &quot;Pts&quot;"/>
    <numFmt numFmtId="169" formatCode="#,##0.00\ &quot;Pts&quot;;[Red]\-#,##0.00\ &quot;Pts&quot;"/>
    <numFmt numFmtId="170" formatCode="_-* #,##0\ &quot;Pts&quot;_-;\-* #,##0\ &quot;Pts&quot;_-;_-* &quot;-&quot;\ &quot;Pts&quot;_-;_-@_-"/>
    <numFmt numFmtId="171" formatCode="_-* #,##0\ _P_t_s_-;\-* #,##0\ _P_t_s_-;_-* &quot;-&quot;\ _P_t_s_-;_-@_-"/>
    <numFmt numFmtId="172" formatCode="_-* #,##0.00\ &quot;Pts&quot;_-;\-* #,##0.00\ &quot;Pts&quot;_-;_-* &quot;-&quot;??\ &quot;Pts&quot;_-;_-@_-"/>
    <numFmt numFmtId="173" formatCode="_-* #,##0.00\ _P_t_s_-;\-* #,##0.00\ _P_t_s_-;_-* &quot;-&quot;??\ _P_t_s_-;_-@_-"/>
    <numFmt numFmtId="174" formatCode="0.000"/>
    <numFmt numFmtId="175" formatCode="0.00000"/>
    <numFmt numFmtId="176" formatCode="0.0000"/>
    <numFmt numFmtId="177" formatCode="0.0000000"/>
    <numFmt numFmtId="178" formatCode="0.000000"/>
  </numFmts>
  <fonts count="29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8"/>
      <color indexed="16"/>
      <name val="Univers"/>
      <family val="2"/>
    </font>
    <font>
      <b/>
      <sz val="14"/>
      <color indexed="8"/>
      <name val="Univers"/>
      <family val="0"/>
    </font>
    <font>
      <sz val="10"/>
      <color indexed="8"/>
      <name val="Arial"/>
      <family val="0"/>
    </font>
    <font>
      <b/>
      <sz val="10"/>
      <color indexed="8"/>
      <name val="Univers"/>
      <family val="2"/>
    </font>
    <font>
      <sz val="10"/>
      <color indexed="8"/>
      <name val="Univers"/>
      <family val="2"/>
    </font>
    <font>
      <b/>
      <sz val="18"/>
      <color indexed="60"/>
      <name val="Univers"/>
      <family val="0"/>
    </font>
    <font>
      <sz val="12"/>
      <name val="Univers"/>
      <family val="0"/>
    </font>
    <font>
      <sz val="8"/>
      <name val="Univers"/>
      <family val="2"/>
    </font>
    <font>
      <sz val="9"/>
      <name val="Univers"/>
      <family val="2"/>
    </font>
    <font>
      <sz val="10"/>
      <name val="Univers"/>
      <family val="2"/>
    </font>
    <font>
      <vertAlign val="superscript"/>
      <sz val="8"/>
      <name val="Univers"/>
      <family val="2"/>
    </font>
    <font>
      <i/>
      <sz val="8"/>
      <name val="Univers"/>
      <family val="2"/>
    </font>
    <font>
      <vertAlign val="superscript"/>
      <sz val="9"/>
      <name val="Univers"/>
      <family val="2"/>
    </font>
    <font>
      <b/>
      <sz val="14"/>
      <name val="Univers"/>
      <family val="2"/>
    </font>
    <font>
      <sz val="14"/>
      <name val="Univers"/>
      <family val="2"/>
    </font>
    <font>
      <sz val="14"/>
      <name val="Arial"/>
      <family val="0"/>
    </font>
    <font>
      <b/>
      <sz val="12"/>
      <name val="Univers"/>
      <family val="2"/>
    </font>
    <font>
      <sz val="7"/>
      <name val="Univers"/>
      <family val="2"/>
    </font>
    <font>
      <b/>
      <sz val="9"/>
      <name val="Univers"/>
      <family val="2"/>
    </font>
    <font>
      <vertAlign val="superscript"/>
      <sz val="8"/>
      <name val="Arial"/>
      <family val="2"/>
    </font>
    <font>
      <i/>
      <sz val="7"/>
      <name val="Univers"/>
      <family val="2"/>
    </font>
    <font>
      <i/>
      <sz val="8"/>
      <name val="Arial"/>
      <family val="2"/>
    </font>
    <font>
      <b/>
      <sz val="12"/>
      <color indexed="16"/>
      <name val="Univers"/>
      <family val="2"/>
    </font>
    <font>
      <b/>
      <sz val="13"/>
      <color indexed="16"/>
      <name val="Univers"/>
      <family val="2"/>
    </font>
    <font>
      <b/>
      <sz val="14"/>
      <color indexed="16"/>
      <name val="Univers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medium">
        <color indexed="51"/>
      </top>
      <bottom style="medium">
        <color indexed="51"/>
      </bottom>
    </border>
    <border>
      <left>
        <color indexed="63"/>
      </left>
      <right>
        <color indexed="63"/>
      </right>
      <top style="medium">
        <color indexed="51"/>
      </top>
      <bottom style="medium">
        <color indexed="51"/>
      </bottom>
    </border>
    <border>
      <left style="medium">
        <color indexed="51"/>
      </left>
      <right>
        <color indexed="63"/>
      </right>
      <top style="medium">
        <color indexed="51"/>
      </top>
      <bottom style="medium">
        <color indexed="51"/>
      </bottom>
    </border>
    <border>
      <left>
        <color indexed="63"/>
      </left>
      <right style="medium">
        <color indexed="51"/>
      </right>
      <top style="medium">
        <color indexed="51"/>
      </top>
      <bottom style="medium">
        <color indexed="51"/>
      </bottom>
    </border>
    <border>
      <left style="medium">
        <color indexed="51"/>
      </left>
      <right>
        <color indexed="63"/>
      </right>
      <top style="medium">
        <color indexed="51"/>
      </top>
      <bottom>
        <color indexed="63"/>
      </bottom>
    </border>
    <border>
      <left>
        <color indexed="63"/>
      </left>
      <right>
        <color indexed="63"/>
      </right>
      <top style="medium">
        <color indexed="51"/>
      </top>
      <bottom>
        <color indexed="63"/>
      </bottom>
    </border>
    <border>
      <left>
        <color indexed="63"/>
      </left>
      <right style="medium">
        <color indexed="51"/>
      </right>
      <top style="medium">
        <color indexed="5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1"/>
      </bottom>
    </border>
    <border>
      <left style="medium">
        <color indexed="51"/>
      </left>
      <right>
        <color indexed="63"/>
      </right>
      <top>
        <color indexed="63"/>
      </top>
      <bottom style="medium">
        <color indexed="51"/>
      </bottom>
    </border>
    <border>
      <left>
        <color indexed="63"/>
      </left>
      <right style="medium">
        <color indexed="51"/>
      </right>
      <top>
        <color indexed="63"/>
      </top>
      <bottom style="medium">
        <color indexed="51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9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left" vertical="center"/>
    </xf>
    <xf numFmtId="0" fontId="2" fillId="2" borderId="0" xfId="0" applyFont="1" applyFill="1" applyAlignment="1">
      <alignment/>
    </xf>
    <xf numFmtId="0" fontId="4" fillId="2" borderId="0" xfId="0" applyFont="1" applyFill="1" applyAlignment="1">
      <alignment vertical="center"/>
    </xf>
    <xf numFmtId="0" fontId="6" fillId="3" borderId="0" xfId="0" applyFont="1" applyFill="1" applyAlignment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7" fillId="0" borderId="3" xfId="0" applyFont="1" applyFill="1" applyBorder="1" applyAlignment="1">
      <alignment vertical="center"/>
    </xf>
    <xf numFmtId="0" fontId="0" fillId="0" borderId="4" xfId="0" applyFill="1" applyBorder="1" applyAlignment="1">
      <alignment/>
    </xf>
    <xf numFmtId="0" fontId="0" fillId="0" borderId="2" xfId="0" applyFill="1" applyBorder="1" applyAlignment="1">
      <alignment vertical="center"/>
    </xf>
    <xf numFmtId="0" fontId="10" fillId="3" borderId="0" xfId="0" applyFont="1" applyFill="1" applyBorder="1" applyAlignment="1">
      <alignment horizontal="left" vertical="center"/>
    </xf>
    <xf numFmtId="3" fontId="11" fillId="0" borderId="0" xfId="0" applyNumberFormat="1" applyFont="1" applyBorder="1" applyAlignment="1">
      <alignment horizontal="right" vertic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3" fillId="0" borderId="0" xfId="0" applyFont="1" applyBorder="1" applyAlignment="1">
      <alignment horizontal="right"/>
    </xf>
    <xf numFmtId="0" fontId="13" fillId="0" borderId="0" xfId="0" applyFont="1" applyAlignment="1">
      <alignment horizontal="right"/>
    </xf>
    <xf numFmtId="0" fontId="12" fillId="0" borderId="0" xfId="0" applyFont="1" applyBorder="1" applyAlignment="1">
      <alignment/>
    </xf>
    <xf numFmtId="0" fontId="7" fillId="0" borderId="5" xfId="0" applyFont="1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 vertical="top"/>
    </xf>
    <xf numFmtId="0" fontId="8" fillId="0" borderId="9" xfId="0" applyFont="1" applyFill="1" applyBorder="1" applyAlignment="1">
      <alignment vertical="top"/>
    </xf>
    <xf numFmtId="0" fontId="0" fillId="0" borderId="10" xfId="0" applyFill="1" applyBorder="1" applyAlignment="1">
      <alignment vertical="top"/>
    </xf>
    <xf numFmtId="0" fontId="0" fillId="2" borderId="0" xfId="0" applyFill="1" applyAlignment="1">
      <alignment vertical="top"/>
    </xf>
    <xf numFmtId="0" fontId="12" fillId="0" borderId="11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1" xfId="0" applyFont="1" applyBorder="1" applyAlignment="1">
      <alignment/>
    </xf>
    <xf numFmtId="0" fontId="11" fillId="0" borderId="0" xfId="0" applyFont="1" applyBorder="1" applyAlignment="1">
      <alignment vertical="center"/>
    </xf>
    <xf numFmtId="3" fontId="11" fillId="0" borderId="12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12" fillId="0" borderId="13" xfId="0" applyFont="1" applyBorder="1" applyAlignment="1">
      <alignment vertical="center"/>
    </xf>
    <xf numFmtId="3" fontId="11" fillId="0" borderId="13" xfId="0" applyNumberFormat="1" applyFont="1" applyBorder="1" applyAlignment="1">
      <alignment horizontal="right" vertical="center"/>
    </xf>
    <xf numFmtId="4" fontId="11" fillId="0" borderId="13" xfId="0" applyNumberFormat="1" applyFont="1" applyBorder="1" applyAlignment="1">
      <alignment horizontal="right" vertical="center"/>
    </xf>
    <xf numFmtId="3" fontId="11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4" fontId="11" fillId="0" borderId="0" xfId="0" applyNumberFormat="1" applyFont="1" applyBorder="1" applyAlignment="1">
      <alignment horizontal="right"/>
    </xf>
    <xf numFmtId="3" fontId="11" fillId="0" borderId="0" xfId="0" applyNumberFormat="1" applyFont="1" applyBorder="1" applyAlignment="1" quotePrefix="1">
      <alignment horizontal="right"/>
    </xf>
    <xf numFmtId="3" fontId="11" fillId="0" borderId="11" xfId="0" applyNumberFormat="1" applyFont="1" applyBorder="1" applyAlignment="1">
      <alignment horizontal="right"/>
    </xf>
    <xf numFmtId="4" fontId="11" fillId="0" borderId="11" xfId="0" applyNumberFormat="1" applyFont="1" applyBorder="1" applyAlignment="1">
      <alignment horizontal="right"/>
    </xf>
    <xf numFmtId="3" fontId="11" fillId="0" borderId="11" xfId="0" applyNumberFormat="1" applyFont="1" applyBorder="1" applyAlignment="1" quotePrefix="1">
      <alignment horizontal="right"/>
    </xf>
    <xf numFmtId="3" fontId="14" fillId="0" borderId="0" xfId="0" applyNumberFormat="1" applyFont="1" applyBorder="1" applyAlignment="1">
      <alignment horizontal="right"/>
    </xf>
    <xf numFmtId="0" fontId="12" fillId="0" borderId="13" xfId="0" applyFont="1" applyBorder="1" applyAlignment="1">
      <alignment/>
    </xf>
    <xf numFmtId="3" fontId="11" fillId="0" borderId="13" xfId="0" applyNumberFormat="1" applyFont="1" applyBorder="1" applyAlignment="1">
      <alignment horizontal="right"/>
    </xf>
    <xf numFmtId="3" fontId="11" fillId="0" borderId="13" xfId="0" applyNumberFormat="1" applyFont="1" applyBorder="1" applyAlignment="1" quotePrefix="1">
      <alignment horizontal="right"/>
    </xf>
    <xf numFmtId="4" fontId="11" fillId="0" borderId="13" xfId="0" applyNumberFormat="1" applyFont="1" applyBorder="1" applyAlignment="1">
      <alignment horizontal="right"/>
    </xf>
    <xf numFmtId="0" fontId="11" fillId="0" borderId="11" xfId="0" applyFont="1" applyBorder="1" applyAlignment="1">
      <alignment/>
    </xf>
    <xf numFmtId="0" fontId="11" fillId="0" borderId="11" xfId="0" applyFont="1" applyBorder="1" applyAlignment="1">
      <alignment horizontal="right"/>
    </xf>
    <xf numFmtId="0" fontId="12" fillId="0" borderId="12" xfId="0" applyFont="1" applyBorder="1" applyAlignment="1">
      <alignment/>
    </xf>
    <xf numFmtId="3" fontId="11" fillId="0" borderId="12" xfId="0" applyNumberFormat="1" applyFont="1" applyBorder="1" applyAlignment="1">
      <alignment horizontal="right"/>
    </xf>
    <xf numFmtId="4" fontId="11" fillId="0" borderId="12" xfId="0" applyNumberFormat="1" applyFont="1" applyBorder="1" applyAlignment="1">
      <alignment horizontal="right"/>
    </xf>
    <xf numFmtId="3" fontId="11" fillId="0" borderId="0" xfId="0" applyNumberFormat="1" applyFont="1" applyBorder="1" applyAlignment="1">
      <alignment/>
    </xf>
    <xf numFmtId="3" fontId="11" fillId="0" borderId="11" xfId="0" applyNumberFormat="1" applyFont="1" applyBorder="1" applyAlignment="1">
      <alignment/>
    </xf>
    <xf numFmtId="3" fontId="11" fillId="0" borderId="13" xfId="0" applyNumberFormat="1" applyFont="1" applyBorder="1" applyAlignment="1">
      <alignment/>
    </xf>
    <xf numFmtId="0" fontId="13" fillId="0" borderId="11" xfId="0" applyFont="1" applyBorder="1" applyAlignment="1">
      <alignment/>
    </xf>
    <xf numFmtId="3" fontId="11" fillId="0" borderId="0" xfId="0" applyNumberFormat="1" applyFont="1" applyBorder="1" applyAlignment="1" quotePrefix="1">
      <alignment horizontal="right" vertical="center"/>
    </xf>
    <xf numFmtId="4" fontId="11" fillId="0" borderId="0" xfId="0" applyNumberFormat="1" applyFont="1" applyBorder="1" applyAlignment="1">
      <alignment horizontal="right" vertical="center"/>
    </xf>
    <xf numFmtId="3" fontId="11" fillId="0" borderId="11" xfId="0" applyNumberFormat="1" applyFont="1" applyBorder="1" applyAlignment="1">
      <alignment horizontal="right" vertical="center"/>
    </xf>
    <xf numFmtId="3" fontId="11" fillId="0" borderId="11" xfId="0" applyNumberFormat="1" applyFont="1" applyBorder="1" applyAlignment="1" quotePrefix="1">
      <alignment horizontal="right" vertical="center"/>
    </xf>
    <xf numFmtId="4" fontId="11" fillId="0" borderId="11" xfId="0" applyNumberFormat="1" applyFont="1" applyBorder="1" applyAlignment="1">
      <alignment horizontal="right" vertical="center"/>
    </xf>
    <xf numFmtId="0" fontId="11" fillId="0" borderId="11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3" fontId="11" fillId="0" borderId="12" xfId="0" applyNumberFormat="1" applyFont="1" applyBorder="1" applyAlignment="1" quotePrefix="1">
      <alignment horizontal="right" vertical="center"/>
    </xf>
    <xf numFmtId="3" fontId="11" fillId="0" borderId="13" xfId="0" applyNumberFormat="1" applyFont="1" applyBorder="1" applyAlignment="1" quotePrefix="1">
      <alignment horizontal="right" vertical="center"/>
    </xf>
    <xf numFmtId="0" fontId="11" fillId="0" borderId="12" xfId="0" applyFont="1" applyBorder="1" applyAlignment="1">
      <alignment vertical="center"/>
    </xf>
    <xf numFmtId="3" fontId="11" fillId="0" borderId="12" xfId="0" applyNumberFormat="1" applyFont="1" applyBorder="1" applyAlignment="1">
      <alignment/>
    </xf>
    <xf numFmtId="3" fontId="11" fillId="0" borderId="0" xfId="0" applyNumberFormat="1" applyFont="1" applyAlignment="1">
      <alignment horizontal="right"/>
    </xf>
    <xf numFmtId="3" fontId="11" fillId="0" borderId="12" xfId="0" applyNumberFormat="1" applyFont="1" applyBorder="1" applyAlignment="1" quotePrefix="1">
      <alignment horizontal="right"/>
    </xf>
    <xf numFmtId="3" fontId="11" fillId="0" borderId="0" xfId="0" applyNumberFormat="1" applyFont="1" applyAlignment="1" quotePrefix="1">
      <alignment horizontal="right"/>
    </xf>
    <xf numFmtId="4" fontId="11" fillId="0" borderId="0" xfId="0" applyNumberFormat="1" applyFont="1" applyAlignment="1">
      <alignment horizontal="right"/>
    </xf>
    <xf numFmtId="3" fontId="14" fillId="0" borderId="0" xfId="0" applyNumberFormat="1" applyFont="1" applyAlignment="1">
      <alignment horizontal="right"/>
    </xf>
    <xf numFmtId="0" fontId="13" fillId="0" borderId="11" xfId="0" applyFont="1" applyBorder="1" applyAlignment="1">
      <alignment horizontal="right"/>
    </xf>
    <xf numFmtId="0" fontId="17" fillId="0" borderId="0" xfId="0" applyFont="1" applyAlignment="1">
      <alignment vertical="top"/>
    </xf>
    <xf numFmtId="0" fontId="18" fillId="0" borderId="0" xfId="0" applyFont="1" applyAlignment="1">
      <alignment vertical="top"/>
    </xf>
    <xf numFmtId="0" fontId="19" fillId="0" borderId="0" xfId="0" applyFont="1" applyAlignment="1">
      <alignment vertical="top"/>
    </xf>
    <xf numFmtId="0" fontId="20" fillId="0" borderId="14" xfId="0" applyFont="1" applyBorder="1" applyAlignment="1">
      <alignment vertical="top"/>
    </xf>
    <xf numFmtId="0" fontId="20" fillId="0" borderId="14" xfId="0" applyFont="1" applyBorder="1" applyAlignment="1">
      <alignment/>
    </xf>
    <xf numFmtId="0" fontId="10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12" fillId="0" borderId="15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3" fillId="0" borderId="0" xfId="0" applyFont="1" applyAlignment="1">
      <alignment vertical="center"/>
    </xf>
    <xf numFmtId="3" fontId="21" fillId="0" borderId="11" xfId="0" applyNumberFormat="1" applyFont="1" applyBorder="1" applyAlignment="1">
      <alignment vertical="center"/>
    </xf>
    <xf numFmtId="3" fontId="21" fillId="0" borderId="0" xfId="0" applyNumberFormat="1" applyFont="1" applyAlignment="1">
      <alignment vertical="center"/>
    </xf>
    <xf numFmtId="3" fontId="21" fillId="0" borderId="0" xfId="0" applyNumberFormat="1" applyFont="1" applyAlignment="1">
      <alignment/>
    </xf>
    <xf numFmtId="0" fontId="13" fillId="0" borderId="0" xfId="0" applyFont="1" applyBorder="1" applyAlignment="1">
      <alignment vertical="center"/>
    </xf>
    <xf numFmtId="3" fontId="21" fillId="0" borderId="0" xfId="0" applyNumberFormat="1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3" fontId="21" fillId="0" borderId="11" xfId="0" applyNumberFormat="1" applyFont="1" applyBorder="1" applyAlignment="1" quotePrefix="1">
      <alignment horizontal="right" vertical="center"/>
    </xf>
    <xf numFmtId="3" fontId="21" fillId="0" borderId="11" xfId="0" applyNumberFormat="1" applyFont="1" applyBorder="1" applyAlignment="1">
      <alignment horizontal="right" vertical="center"/>
    </xf>
    <xf numFmtId="0" fontId="10" fillId="0" borderId="14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13" fillId="0" borderId="16" xfId="0" applyFont="1" applyBorder="1" applyAlignment="1">
      <alignment vertical="center"/>
    </xf>
    <xf numFmtId="0" fontId="21" fillId="0" borderId="12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2" fontId="21" fillId="0" borderId="12" xfId="0" applyNumberFormat="1" applyFont="1" applyBorder="1" applyAlignment="1">
      <alignment vertical="center"/>
    </xf>
    <xf numFmtId="2" fontId="21" fillId="0" borderId="0" xfId="0" applyNumberFormat="1" applyFont="1" applyBorder="1" applyAlignment="1">
      <alignment vertical="center"/>
    </xf>
    <xf numFmtId="0" fontId="21" fillId="0" borderId="0" xfId="0" applyFont="1" applyBorder="1" applyAlignment="1">
      <alignment/>
    </xf>
    <xf numFmtId="2" fontId="21" fillId="0" borderId="0" xfId="0" applyNumberFormat="1" applyFont="1" applyBorder="1" applyAlignment="1">
      <alignment/>
    </xf>
    <xf numFmtId="2" fontId="21" fillId="0" borderId="11" xfId="0" applyNumberFormat="1" applyFont="1" applyBorder="1" applyAlignment="1">
      <alignment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0" fontId="20" fillId="0" borderId="14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2" fontId="21" fillId="0" borderId="12" xfId="0" applyNumberFormat="1" applyFont="1" applyBorder="1" applyAlignment="1" quotePrefix="1">
      <alignment horizontal="right" vertical="center"/>
    </xf>
    <xf numFmtId="2" fontId="21" fillId="0" borderId="0" xfId="0" applyNumberFormat="1" applyFont="1" applyBorder="1" applyAlignment="1" quotePrefix="1">
      <alignment horizontal="right"/>
    </xf>
    <xf numFmtId="2" fontId="21" fillId="0" borderId="0" xfId="0" applyNumberFormat="1" applyFont="1" applyBorder="1" applyAlignment="1" quotePrefix="1">
      <alignment horizontal="right" vertical="center"/>
    </xf>
    <xf numFmtId="2" fontId="21" fillId="0" borderId="11" xfId="0" applyNumberFormat="1" applyFont="1" applyBorder="1" applyAlignment="1" quotePrefix="1">
      <alignment horizontal="right" vertical="center"/>
    </xf>
    <xf numFmtId="2" fontId="21" fillId="0" borderId="11" xfId="0" applyNumberFormat="1" applyFont="1" applyBorder="1" applyAlignment="1">
      <alignment vertic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7" fillId="0" borderId="0" xfId="0" applyFont="1" applyBorder="1" applyAlignment="1">
      <alignment vertical="top"/>
    </xf>
    <xf numFmtId="0" fontId="22" fillId="0" borderId="0" xfId="0" applyFont="1" applyBorder="1" applyAlignment="1">
      <alignment vertical="top"/>
    </xf>
    <xf numFmtId="0" fontId="0" fillId="0" borderId="0" xfId="0" applyAlignment="1">
      <alignment vertical="top"/>
    </xf>
    <xf numFmtId="0" fontId="22" fillId="0" borderId="0" xfId="0" applyFont="1" applyBorder="1" applyAlignment="1">
      <alignment horizontal="right" vertical="top"/>
    </xf>
    <xf numFmtId="0" fontId="12" fillId="0" borderId="0" xfId="0" applyFont="1" applyBorder="1" applyAlignment="1">
      <alignment horizontal="right"/>
    </xf>
    <xf numFmtId="0" fontId="17" fillId="0" borderId="14" xfId="0" applyFont="1" applyBorder="1" applyAlignment="1">
      <alignment vertical="top"/>
    </xf>
    <xf numFmtId="0" fontId="22" fillId="0" borderId="14" xfId="0" applyFont="1" applyBorder="1" applyAlignment="1">
      <alignment vertical="top"/>
    </xf>
    <xf numFmtId="0" fontId="22" fillId="0" borderId="14" xfId="0" applyFont="1" applyBorder="1" applyAlignment="1">
      <alignment horizontal="right" vertical="top"/>
    </xf>
    <xf numFmtId="0" fontId="11" fillId="0" borderId="15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1" fillId="0" borderId="16" xfId="0" applyFont="1" applyBorder="1" applyAlignment="1">
      <alignment horizontal="left" vertical="center"/>
    </xf>
    <xf numFmtId="0" fontId="1" fillId="0" borderId="12" xfId="0" applyFont="1" applyBorder="1" applyAlignment="1">
      <alignment/>
    </xf>
    <xf numFmtId="3" fontId="1" fillId="0" borderId="12" xfId="0" applyNumberFormat="1" applyFont="1" applyBorder="1" applyAlignment="1">
      <alignment horizontal="right"/>
    </xf>
    <xf numFmtId="3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2" fontId="1" fillId="0" borderId="12" xfId="0" applyNumberFormat="1" applyFont="1" applyBorder="1" applyAlignment="1">
      <alignment horizontal="right"/>
    </xf>
    <xf numFmtId="0" fontId="1" fillId="0" borderId="13" xfId="0" applyFont="1" applyBorder="1" applyAlignment="1">
      <alignment/>
    </xf>
    <xf numFmtId="3" fontId="1" fillId="0" borderId="13" xfId="0" applyNumberFormat="1" applyFont="1" applyBorder="1" applyAlignment="1">
      <alignment horizontal="right"/>
    </xf>
    <xf numFmtId="2" fontId="1" fillId="0" borderId="13" xfId="0" applyNumberFormat="1" applyFont="1" applyBorder="1" applyAlignment="1">
      <alignment horizontal="right"/>
    </xf>
    <xf numFmtId="3" fontId="1" fillId="0" borderId="0" xfId="0" applyNumberFormat="1" applyFont="1" applyAlignment="1" quotePrefix="1">
      <alignment horizontal="right"/>
    </xf>
    <xf numFmtId="2" fontId="1" fillId="0" borderId="0" xfId="0" applyNumberFormat="1" applyFont="1" applyAlignment="1">
      <alignment horizontal="right"/>
    </xf>
    <xf numFmtId="0" fontId="1" fillId="0" borderId="11" xfId="0" applyFont="1" applyBorder="1" applyAlignment="1">
      <alignment/>
    </xf>
    <xf numFmtId="3" fontId="1" fillId="0" borderId="11" xfId="0" applyNumberFormat="1" applyFont="1" applyBorder="1" applyAlignment="1">
      <alignment horizontal="right"/>
    </xf>
    <xf numFmtId="2" fontId="1" fillId="0" borderId="11" xfId="0" applyNumberFormat="1" applyFont="1" applyBorder="1" applyAlignment="1">
      <alignment horizontal="right"/>
    </xf>
    <xf numFmtId="3" fontId="23" fillId="0" borderId="0" xfId="0" applyNumberFormat="1" applyFont="1" applyAlignment="1">
      <alignment horizontal="right"/>
    </xf>
    <xf numFmtId="0" fontId="21" fillId="0" borderId="17" xfId="0" applyFont="1" applyBorder="1" applyAlignment="1">
      <alignment/>
    </xf>
    <xf numFmtId="0" fontId="1" fillId="0" borderId="0" xfId="0" applyFont="1" applyAlignment="1" quotePrefix="1">
      <alignment horizontal="right"/>
    </xf>
    <xf numFmtId="0" fontId="1" fillId="0" borderId="11" xfId="0" applyFont="1" applyBorder="1" applyAlignment="1">
      <alignment horizontal="right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2" fontId="13" fillId="0" borderId="0" xfId="0" applyNumberFormat="1" applyFont="1" applyAlignment="1">
      <alignment/>
    </xf>
    <xf numFmtId="0" fontId="17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7" fillId="0" borderId="14" xfId="0" applyFont="1" applyBorder="1" applyAlignment="1">
      <alignment/>
    </xf>
    <xf numFmtId="0" fontId="18" fillId="0" borderId="14" xfId="0" applyFont="1" applyBorder="1" applyAlignment="1">
      <alignment/>
    </xf>
    <xf numFmtId="0" fontId="13" fillId="0" borderId="14" xfId="0" applyFont="1" applyBorder="1" applyAlignment="1">
      <alignment/>
    </xf>
    <xf numFmtId="2" fontId="13" fillId="0" borderId="14" xfId="0" applyNumberFormat="1" applyFont="1" applyBorder="1" applyAlignment="1">
      <alignment/>
    </xf>
    <xf numFmtId="0" fontId="0" fillId="0" borderId="0" xfId="0" applyBorder="1" applyAlignment="1">
      <alignment horizontal="right" vertical="center"/>
    </xf>
    <xf numFmtId="0" fontId="12" fillId="0" borderId="18" xfId="0" applyFont="1" applyBorder="1" applyAlignment="1">
      <alignment vertical="center"/>
    </xf>
    <xf numFmtId="0" fontId="3" fillId="0" borderId="12" xfId="0" applyFont="1" applyBorder="1" applyAlignment="1">
      <alignment/>
    </xf>
    <xf numFmtId="0" fontId="3" fillId="0" borderId="0" xfId="0" applyFont="1" applyAlignment="1">
      <alignment/>
    </xf>
    <xf numFmtId="0" fontId="3" fillId="0" borderId="13" xfId="0" applyFont="1" applyBorder="1" applyAlignment="1">
      <alignment/>
    </xf>
    <xf numFmtId="0" fontId="3" fillId="0" borderId="11" xfId="0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2" fontId="1" fillId="0" borderId="0" xfId="0" applyNumberFormat="1" applyFont="1" applyBorder="1" applyAlignment="1">
      <alignment horizontal="right"/>
    </xf>
    <xf numFmtId="3" fontId="1" fillId="0" borderId="11" xfId="0" applyNumberFormat="1" applyFont="1" applyBorder="1" applyAlignment="1">
      <alignment/>
    </xf>
    <xf numFmtId="0" fontId="12" fillId="0" borderId="14" xfId="0" applyFont="1" applyBorder="1" applyAlignment="1">
      <alignment/>
    </xf>
    <xf numFmtId="0" fontId="12" fillId="0" borderId="14" xfId="0" applyFont="1" applyBorder="1" applyAlignment="1">
      <alignment horizontal="right"/>
    </xf>
    <xf numFmtId="0" fontId="18" fillId="0" borderId="0" xfId="0" applyFont="1" applyBorder="1" applyAlignment="1">
      <alignment vertical="top"/>
    </xf>
    <xf numFmtId="0" fontId="18" fillId="0" borderId="14" xfId="0" applyFont="1" applyBorder="1" applyAlignment="1">
      <alignment vertical="top"/>
    </xf>
    <xf numFmtId="0" fontId="12" fillId="0" borderId="14" xfId="0" applyFont="1" applyBorder="1" applyAlignment="1">
      <alignment horizontal="right" vertical="top"/>
    </xf>
    <xf numFmtId="0" fontId="12" fillId="0" borderId="0" xfId="0" applyFont="1" applyAlignment="1">
      <alignment horizontal="right"/>
    </xf>
    <xf numFmtId="0" fontId="12" fillId="0" borderId="19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20" xfId="0" applyFont="1" applyBorder="1" applyAlignment="1">
      <alignment vertical="center"/>
    </xf>
    <xf numFmtId="0" fontId="1" fillId="0" borderId="12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0" fillId="0" borderId="11" xfId="0" applyBorder="1" applyAlignment="1">
      <alignment/>
    </xf>
    <xf numFmtId="0" fontId="13" fillId="0" borderId="14" xfId="0" applyFont="1" applyBorder="1" applyAlignment="1">
      <alignment horizontal="right"/>
    </xf>
    <xf numFmtId="3" fontId="14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/>
    </xf>
    <xf numFmtId="0" fontId="0" fillId="0" borderId="14" xfId="0" applyBorder="1" applyAlignment="1">
      <alignment vertical="center"/>
    </xf>
    <xf numFmtId="3" fontId="14" fillId="0" borderId="0" xfId="0" applyNumberFormat="1" applyFont="1" applyBorder="1" applyAlignment="1" quotePrefix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14" xfId="0" applyFont="1" applyFill="1" applyBorder="1" applyAlignment="1">
      <alignment horizontal="left" vertical="center"/>
    </xf>
    <xf numFmtId="0" fontId="27" fillId="0" borderId="0" xfId="0" applyFont="1" applyFill="1" applyAlignment="1">
      <alignment horizontal="left" vertical="center"/>
    </xf>
    <xf numFmtId="0" fontId="28" fillId="0" borderId="0" xfId="0" applyFont="1" applyFill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3333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8D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D475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WINDOWS\Archivos%20temporales%20de%20Internet\Content.IE5\GHMVST2F\sup0102a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aTabla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showGridLines="0" tabSelected="1" workbookViewId="0" topLeftCell="A1">
      <selection activeCell="A47" sqref="A47"/>
    </sheetView>
  </sheetViews>
  <sheetFormatPr defaultColWidth="11.421875" defaultRowHeight="12.75"/>
  <cols>
    <col min="1" max="1" width="3.421875" style="4" customWidth="1"/>
    <col min="2" max="2" width="9.57421875" style="4" customWidth="1"/>
    <col min="3" max="8" width="11.421875" style="4" customWidth="1"/>
    <col min="9" max="9" width="16.28125" style="4" customWidth="1"/>
    <col min="10" max="16384" width="11.421875" style="4" customWidth="1"/>
  </cols>
  <sheetData>
    <row r="1" spans="1:2" ht="23.25" customHeight="1">
      <c r="A1" s="5"/>
      <c r="B1" s="6" t="s">
        <v>0</v>
      </c>
    </row>
    <row r="2" spans="1:2" ht="23.25" customHeight="1">
      <c r="A2" s="5"/>
      <c r="B2" s="7" t="s">
        <v>1</v>
      </c>
    </row>
    <row r="3" ht="15">
      <c r="B3" s="8" t="s">
        <v>2</v>
      </c>
    </row>
    <row r="4" spans="1:2" ht="23.25" customHeight="1">
      <c r="A4" s="9"/>
      <c r="B4" s="9"/>
    </row>
    <row r="5" spans="2:9" ht="15" customHeight="1" thickBot="1">
      <c r="B5" s="16"/>
      <c r="C5" s="10"/>
      <c r="D5" s="10"/>
      <c r="E5" s="10"/>
      <c r="F5" s="10"/>
      <c r="G5" s="10"/>
      <c r="H5" s="10"/>
      <c r="I5" s="10"/>
    </row>
    <row r="6" spans="2:9" ht="16.5" customHeight="1" thickBot="1">
      <c r="B6" s="13" t="s">
        <v>3</v>
      </c>
      <c r="C6" s="15" t="s">
        <v>4</v>
      </c>
      <c r="D6" s="11"/>
      <c r="E6" s="11"/>
      <c r="F6" s="12"/>
      <c r="G6" s="12"/>
      <c r="H6" s="12"/>
      <c r="I6" s="14"/>
    </row>
    <row r="7" spans="2:9" ht="16.5" customHeight="1" thickBot="1">
      <c r="B7" s="25" t="s">
        <v>5</v>
      </c>
      <c r="C7" s="29" t="s">
        <v>6</v>
      </c>
      <c r="D7" s="27"/>
      <c r="E7" s="27"/>
      <c r="F7" s="27"/>
      <c r="G7" s="27"/>
      <c r="H7" s="27"/>
      <c r="I7" s="28"/>
    </row>
    <row r="8" spans="2:9" ht="16.5" customHeight="1" thickBot="1">
      <c r="B8" s="25" t="s">
        <v>7</v>
      </c>
      <c r="C8" s="29" t="s">
        <v>8</v>
      </c>
      <c r="D8" s="27"/>
      <c r="E8" s="27"/>
      <c r="F8" s="27"/>
      <c r="G8" s="27"/>
      <c r="H8" s="27"/>
      <c r="I8" s="28"/>
    </row>
    <row r="9" spans="2:9" ht="16.5" customHeight="1">
      <c r="B9" s="25" t="s">
        <v>9</v>
      </c>
      <c r="C9" s="26" t="s">
        <v>10</v>
      </c>
      <c r="D9" s="27"/>
      <c r="E9" s="27"/>
      <c r="F9" s="27"/>
      <c r="G9" s="27"/>
      <c r="H9" s="27"/>
      <c r="I9" s="28"/>
    </row>
    <row r="10" spans="2:9" s="32" customFormat="1" ht="15" customHeight="1" thickBot="1">
      <c r="B10" s="30" t="s">
        <v>11</v>
      </c>
      <c r="C10" s="29" t="s">
        <v>12</v>
      </c>
      <c r="D10" s="29"/>
      <c r="E10" s="29"/>
      <c r="F10" s="29"/>
      <c r="G10" s="29"/>
      <c r="H10" s="29"/>
      <c r="I10" s="31"/>
    </row>
    <row r="11" spans="2:9" ht="16.5" customHeight="1">
      <c r="B11" s="25" t="s">
        <v>13</v>
      </c>
      <c r="C11" s="26" t="s">
        <v>14</v>
      </c>
      <c r="D11" s="27"/>
      <c r="E11" s="27"/>
      <c r="F11" s="27"/>
      <c r="G11" s="27"/>
      <c r="H11" s="27"/>
      <c r="I11" s="28"/>
    </row>
    <row r="12" spans="2:9" s="32" customFormat="1" ht="15" customHeight="1" thickBot="1">
      <c r="B12" s="30" t="s">
        <v>15</v>
      </c>
      <c r="C12" s="29" t="s">
        <v>16</v>
      </c>
      <c r="D12" s="29"/>
      <c r="E12" s="29"/>
      <c r="F12" s="29"/>
      <c r="G12" s="29"/>
      <c r="H12" s="29"/>
      <c r="I12" s="31"/>
    </row>
    <row r="13" spans="2:9" ht="16.5" customHeight="1">
      <c r="B13" s="25" t="s">
        <v>17</v>
      </c>
      <c r="C13" s="26" t="s">
        <v>18</v>
      </c>
      <c r="D13" s="27"/>
      <c r="E13" s="27"/>
      <c r="F13" s="27"/>
      <c r="G13" s="27"/>
      <c r="H13" s="27"/>
      <c r="I13" s="28"/>
    </row>
    <row r="14" spans="2:9" s="32" customFormat="1" ht="15" customHeight="1" thickBot="1">
      <c r="B14" s="30" t="s">
        <v>15</v>
      </c>
      <c r="C14" s="29" t="s">
        <v>19</v>
      </c>
      <c r="D14" s="29"/>
      <c r="E14" s="29"/>
      <c r="F14" s="29"/>
      <c r="G14" s="29"/>
      <c r="H14" s="29"/>
      <c r="I14" s="31"/>
    </row>
    <row r="15" spans="2:9" ht="16.5" customHeight="1">
      <c r="B15" s="25" t="s">
        <v>20</v>
      </c>
      <c r="C15" s="26" t="s">
        <v>21</v>
      </c>
      <c r="D15" s="27"/>
      <c r="E15" s="27"/>
      <c r="F15" s="27"/>
      <c r="G15" s="27"/>
      <c r="H15" s="27"/>
      <c r="I15" s="28"/>
    </row>
    <row r="16" spans="2:9" s="32" customFormat="1" ht="15" customHeight="1" thickBot="1">
      <c r="B16" s="30" t="s">
        <v>15</v>
      </c>
      <c r="C16" s="29" t="s">
        <v>19</v>
      </c>
      <c r="D16" s="29"/>
      <c r="E16" s="29"/>
      <c r="F16" s="29"/>
      <c r="G16" s="29"/>
      <c r="H16" s="29"/>
      <c r="I16" s="31"/>
    </row>
    <row r="17" spans="2:9" ht="16.5" customHeight="1">
      <c r="B17" s="25" t="s">
        <v>22</v>
      </c>
      <c r="C17" s="26" t="s">
        <v>23</v>
      </c>
      <c r="D17" s="27"/>
      <c r="E17" s="27"/>
      <c r="F17" s="27"/>
      <c r="G17" s="27"/>
      <c r="H17" s="27"/>
      <c r="I17" s="28"/>
    </row>
    <row r="18" spans="2:9" s="32" customFormat="1" ht="15" customHeight="1" thickBot="1">
      <c r="B18" s="30" t="s">
        <v>11</v>
      </c>
      <c r="C18" s="29" t="s">
        <v>24</v>
      </c>
      <c r="D18" s="29"/>
      <c r="E18" s="29"/>
      <c r="F18" s="29"/>
      <c r="G18" s="29"/>
      <c r="H18" s="29"/>
      <c r="I18" s="31"/>
    </row>
    <row r="19" spans="2:9" ht="16.5" customHeight="1">
      <c r="B19" s="25" t="s">
        <v>25</v>
      </c>
      <c r="C19" s="26" t="s">
        <v>26</v>
      </c>
      <c r="D19" s="27"/>
      <c r="E19" s="27"/>
      <c r="F19" s="27"/>
      <c r="G19" s="27"/>
      <c r="H19" s="27"/>
      <c r="I19" s="28"/>
    </row>
    <row r="20" spans="2:9" s="32" customFormat="1" ht="15" customHeight="1" thickBot="1">
      <c r="B20" s="30" t="s">
        <v>11</v>
      </c>
      <c r="C20" s="29" t="s">
        <v>27</v>
      </c>
      <c r="D20" s="29"/>
      <c r="E20" s="29"/>
      <c r="F20" s="29"/>
      <c r="G20" s="29"/>
      <c r="H20" s="29"/>
      <c r="I20" s="31"/>
    </row>
    <row r="21" spans="2:9" ht="16.5" customHeight="1">
      <c r="B21" s="25" t="s">
        <v>28</v>
      </c>
      <c r="C21" s="26" t="s">
        <v>29</v>
      </c>
      <c r="D21" s="27"/>
      <c r="E21" s="27"/>
      <c r="F21" s="27"/>
      <c r="G21" s="27"/>
      <c r="H21" s="27"/>
      <c r="I21" s="28"/>
    </row>
    <row r="22" spans="2:9" s="32" customFormat="1" ht="15" customHeight="1" thickBot="1">
      <c r="B22" s="30" t="s">
        <v>11</v>
      </c>
      <c r="C22" s="29" t="s">
        <v>30</v>
      </c>
      <c r="D22" s="29"/>
      <c r="E22" s="29"/>
      <c r="F22" s="29"/>
      <c r="G22" s="29"/>
      <c r="H22" s="29"/>
      <c r="I22" s="31"/>
    </row>
    <row r="23" spans="2:9" ht="16.5" customHeight="1">
      <c r="B23" s="25" t="s">
        <v>31</v>
      </c>
      <c r="C23" s="26" t="s">
        <v>32</v>
      </c>
      <c r="D23" s="27"/>
      <c r="E23" s="27"/>
      <c r="F23" s="27"/>
      <c r="G23" s="27"/>
      <c r="H23" s="27"/>
      <c r="I23" s="28"/>
    </row>
    <row r="24" spans="2:9" s="32" customFormat="1" ht="15" customHeight="1" thickBot="1">
      <c r="B24" s="30" t="s">
        <v>33</v>
      </c>
      <c r="C24" s="29" t="s">
        <v>27</v>
      </c>
      <c r="D24" s="29"/>
      <c r="E24" s="29"/>
      <c r="F24" s="29"/>
      <c r="G24" s="29"/>
      <c r="H24" s="29"/>
      <c r="I24" s="31"/>
    </row>
    <row r="25" spans="2:9" ht="16.5" customHeight="1">
      <c r="B25" s="25" t="s">
        <v>34</v>
      </c>
      <c r="C25" s="26" t="s">
        <v>35</v>
      </c>
      <c r="D25" s="27"/>
      <c r="E25" s="27"/>
      <c r="F25" s="27"/>
      <c r="G25" s="27"/>
      <c r="H25" s="27"/>
      <c r="I25" s="28"/>
    </row>
    <row r="26" spans="2:9" s="32" customFormat="1" ht="15" customHeight="1" thickBot="1">
      <c r="B26" s="30" t="s">
        <v>33</v>
      </c>
      <c r="C26" s="29" t="s">
        <v>36</v>
      </c>
      <c r="D26" s="29"/>
      <c r="E26" s="29"/>
      <c r="F26" s="29"/>
      <c r="G26" s="29"/>
      <c r="H26" s="29"/>
      <c r="I26" s="31"/>
    </row>
    <row r="27" spans="2:9" ht="16.5" customHeight="1">
      <c r="B27" s="25" t="s">
        <v>37</v>
      </c>
      <c r="C27" s="26" t="s">
        <v>38</v>
      </c>
      <c r="D27" s="27"/>
      <c r="E27" s="27"/>
      <c r="F27" s="27"/>
      <c r="G27" s="27"/>
      <c r="H27" s="27"/>
      <c r="I27" s="28"/>
    </row>
    <row r="28" spans="2:9" s="32" customFormat="1" ht="15" customHeight="1" thickBot="1">
      <c r="B28" s="30" t="s">
        <v>39</v>
      </c>
      <c r="C28" s="29" t="s">
        <v>40</v>
      </c>
      <c r="D28" s="29"/>
      <c r="E28" s="29"/>
      <c r="F28" s="29"/>
      <c r="G28" s="29"/>
      <c r="H28" s="29"/>
      <c r="I28" s="31"/>
    </row>
    <row r="29" spans="2:9" ht="16.5" customHeight="1">
      <c r="B29" s="25" t="s">
        <v>41</v>
      </c>
      <c r="C29" s="26" t="s">
        <v>42</v>
      </c>
      <c r="D29" s="27"/>
      <c r="E29" s="27"/>
      <c r="F29" s="27"/>
      <c r="G29" s="27"/>
      <c r="H29" s="27"/>
      <c r="I29" s="28"/>
    </row>
    <row r="30" spans="2:9" s="32" customFormat="1" ht="15" customHeight="1" thickBot="1">
      <c r="B30" s="30" t="s">
        <v>33</v>
      </c>
      <c r="C30" s="29" t="s">
        <v>27</v>
      </c>
      <c r="D30" s="29"/>
      <c r="E30" s="29"/>
      <c r="F30" s="29"/>
      <c r="G30" s="29"/>
      <c r="H30" s="29"/>
      <c r="I30" s="31"/>
    </row>
    <row r="31" spans="2:9" ht="16.5" customHeight="1">
      <c r="B31" s="25" t="s">
        <v>43</v>
      </c>
      <c r="C31" s="26" t="s">
        <v>10</v>
      </c>
      <c r="D31" s="27"/>
      <c r="E31" s="27"/>
      <c r="F31" s="27"/>
      <c r="G31" s="27"/>
      <c r="H31" s="27"/>
      <c r="I31" s="28"/>
    </row>
    <row r="32" spans="2:9" s="32" customFormat="1" ht="15" customHeight="1" thickBot="1">
      <c r="B32" s="30" t="s">
        <v>39</v>
      </c>
      <c r="C32" s="29" t="s">
        <v>44</v>
      </c>
      <c r="D32" s="29"/>
      <c r="E32" s="29"/>
      <c r="F32" s="29"/>
      <c r="G32" s="29"/>
      <c r="H32" s="29"/>
      <c r="I32" s="31"/>
    </row>
    <row r="33" spans="2:9" ht="16.5" customHeight="1">
      <c r="B33" s="25" t="s">
        <v>45</v>
      </c>
      <c r="C33" s="26" t="s">
        <v>29</v>
      </c>
      <c r="D33" s="27"/>
      <c r="E33" s="27"/>
      <c r="F33" s="27"/>
      <c r="G33" s="27"/>
      <c r="H33" s="27"/>
      <c r="I33" s="28"/>
    </row>
    <row r="34" spans="2:9" s="32" customFormat="1" ht="15" customHeight="1" thickBot="1">
      <c r="B34" s="30" t="s">
        <v>33</v>
      </c>
      <c r="C34" s="29" t="s">
        <v>46</v>
      </c>
      <c r="D34" s="29"/>
      <c r="E34" s="29"/>
      <c r="F34" s="29"/>
      <c r="G34" s="29"/>
      <c r="H34" s="29"/>
      <c r="I34" s="31"/>
    </row>
    <row r="35" spans="2:9" ht="16.5" customHeight="1">
      <c r="B35" s="25" t="s">
        <v>47</v>
      </c>
      <c r="C35" s="26" t="s">
        <v>48</v>
      </c>
      <c r="D35" s="27"/>
      <c r="E35" s="27"/>
      <c r="F35" s="27"/>
      <c r="G35" s="27"/>
      <c r="H35" s="27"/>
      <c r="I35" s="28"/>
    </row>
    <row r="36" spans="2:9" s="32" customFormat="1" ht="15" customHeight="1" thickBot="1">
      <c r="B36" s="30" t="s">
        <v>39</v>
      </c>
      <c r="C36" s="29" t="s">
        <v>49</v>
      </c>
      <c r="D36" s="29"/>
      <c r="E36" s="29"/>
      <c r="F36" s="29"/>
      <c r="G36" s="29"/>
      <c r="H36" s="29"/>
      <c r="I36" s="31"/>
    </row>
    <row r="37" spans="2:9" ht="16.5" customHeight="1">
      <c r="B37" s="25" t="s">
        <v>50</v>
      </c>
      <c r="C37" s="26" t="s">
        <v>51</v>
      </c>
      <c r="D37" s="27"/>
      <c r="E37" s="27"/>
      <c r="F37" s="27"/>
      <c r="G37" s="27"/>
      <c r="H37" s="27"/>
      <c r="I37" s="28"/>
    </row>
    <row r="38" spans="2:9" s="32" customFormat="1" ht="15" customHeight="1" thickBot="1">
      <c r="B38" s="30" t="s">
        <v>39</v>
      </c>
      <c r="C38" s="29" t="s">
        <v>52</v>
      </c>
      <c r="D38" s="29"/>
      <c r="E38" s="29"/>
      <c r="F38" s="29"/>
      <c r="G38" s="29"/>
      <c r="H38" s="29"/>
      <c r="I38" s="31"/>
    </row>
  </sheetData>
  <printOptions/>
  <pageMargins left="0.7874015748031497" right="0.3937007874015748" top="0.2362204724409449" bottom="0.1968503937007874" header="0" footer="0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9"/>
  <sheetViews>
    <sheetView showGridLines="0" workbookViewId="0" topLeftCell="A1">
      <selection activeCell="A30" sqref="A30"/>
    </sheetView>
  </sheetViews>
  <sheetFormatPr defaultColWidth="11.421875" defaultRowHeight="12.75"/>
  <cols>
    <col min="1" max="1" width="29.28125" style="0" customWidth="1"/>
    <col min="2" max="2" width="0.85546875" style="0" customWidth="1"/>
    <col min="3" max="3" width="7.7109375" style="0" customWidth="1"/>
    <col min="4" max="4" width="0.85546875" style="0" customWidth="1"/>
    <col min="5" max="5" width="8.7109375" style="0" customWidth="1"/>
    <col min="6" max="6" width="0.85546875" style="0" customWidth="1"/>
    <col min="7" max="7" width="9.7109375" style="0" customWidth="1"/>
    <col min="8" max="8" width="0.85546875" style="0" customWidth="1"/>
    <col min="9" max="9" width="7.7109375" style="0" customWidth="1"/>
    <col min="10" max="10" width="0.85546875" style="0" customWidth="1"/>
    <col min="11" max="11" width="8.7109375" style="0" customWidth="1"/>
    <col min="12" max="12" width="0.85546875" style="0" customWidth="1"/>
    <col min="13" max="13" width="8.7109375" style="0" customWidth="1"/>
  </cols>
  <sheetData>
    <row r="1" ht="16.5">
      <c r="A1" s="191" t="s">
        <v>1</v>
      </c>
    </row>
    <row r="2" ht="18">
      <c r="A2" s="192"/>
    </row>
    <row r="3" spans="1:13" ht="18" customHeight="1">
      <c r="A3" s="189" t="s">
        <v>288</v>
      </c>
      <c r="B3" s="157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</row>
    <row r="4" spans="1:13" ht="18.75" customHeight="1" thickBot="1">
      <c r="A4" s="190" t="s">
        <v>24</v>
      </c>
      <c r="B4" s="159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</row>
    <row r="5" spans="1:13" s="41" customFormat="1" ht="13.5" customHeight="1">
      <c r="A5" s="35" t="s">
        <v>272</v>
      </c>
      <c r="B5" s="35"/>
      <c r="C5" s="91" t="s">
        <v>79</v>
      </c>
      <c r="D5" s="91"/>
      <c r="E5" s="35"/>
      <c r="F5" s="35"/>
      <c r="G5" s="35"/>
      <c r="H5" s="35"/>
      <c r="I5" s="35"/>
      <c r="J5" s="35"/>
      <c r="K5" s="35" t="s">
        <v>80</v>
      </c>
      <c r="L5" s="35"/>
      <c r="M5" s="35" t="s">
        <v>81</v>
      </c>
    </row>
    <row r="6" spans="1:13" s="41" customFormat="1" ht="13.5" customHeight="1">
      <c r="A6" s="35" t="s">
        <v>82</v>
      </c>
      <c r="B6" s="35"/>
      <c r="C6" s="35" t="s">
        <v>183</v>
      </c>
      <c r="D6" s="35"/>
      <c r="E6" s="164" t="s">
        <v>184</v>
      </c>
      <c r="F6" s="164"/>
      <c r="G6" s="164"/>
      <c r="H6" s="164"/>
      <c r="I6" s="164"/>
      <c r="J6" s="35"/>
      <c r="K6" s="35" t="s">
        <v>88</v>
      </c>
      <c r="L6" s="35"/>
      <c r="M6" s="35" t="s">
        <v>185</v>
      </c>
    </row>
    <row r="7" spans="1:13" s="41" customFormat="1" ht="13.5" customHeight="1">
      <c r="A7" s="35" t="s">
        <v>82</v>
      </c>
      <c r="B7" s="35"/>
      <c r="C7" s="35" t="s">
        <v>90</v>
      </c>
      <c r="D7" s="35"/>
      <c r="E7" s="35" t="s">
        <v>187</v>
      </c>
      <c r="F7" s="35"/>
      <c r="G7" s="35" t="s">
        <v>188</v>
      </c>
      <c r="H7" s="35"/>
      <c r="I7" s="35" t="s">
        <v>189</v>
      </c>
      <c r="J7" s="35"/>
      <c r="K7" s="35" t="s">
        <v>247</v>
      </c>
      <c r="L7" s="35"/>
      <c r="M7" s="35" t="s">
        <v>96</v>
      </c>
    </row>
    <row r="8" spans="1:13" s="41" customFormat="1" ht="13.5" customHeight="1">
      <c r="A8" s="92"/>
      <c r="B8" s="35"/>
      <c r="C8" s="92"/>
      <c r="D8" s="35"/>
      <c r="E8" s="92"/>
      <c r="F8" s="35"/>
      <c r="G8" s="92" t="s">
        <v>191</v>
      </c>
      <c r="H8" s="35"/>
      <c r="I8" s="92"/>
      <c r="J8" s="35"/>
      <c r="K8" s="35" t="s">
        <v>248</v>
      </c>
      <c r="L8" s="35"/>
      <c r="M8" s="35" t="s">
        <v>238</v>
      </c>
    </row>
    <row r="9" spans="1:13" ht="13.5" customHeight="1">
      <c r="A9" s="59" t="s">
        <v>255</v>
      </c>
      <c r="B9" s="24"/>
      <c r="C9" s="76">
        <v>343504</v>
      </c>
      <c r="D9" s="62"/>
      <c r="E9" s="76">
        <v>265109</v>
      </c>
      <c r="F9" s="62"/>
      <c r="G9" s="76">
        <v>14214</v>
      </c>
      <c r="H9" s="62"/>
      <c r="I9" s="76">
        <v>64181</v>
      </c>
      <c r="J9" s="62"/>
      <c r="K9" s="76">
        <v>347167</v>
      </c>
      <c r="L9" s="21"/>
      <c r="M9" s="61">
        <v>-1.06</v>
      </c>
    </row>
    <row r="10" spans="1:13" ht="13.5" customHeight="1">
      <c r="A10" s="24" t="s">
        <v>289</v>
      </c>
      <c r="B10" s="24"/>
      <c r="C10" s="45">
        <v>482</v>
      </c>
      <c r="D10" s="45"/>
      <c r="E10" s="48" t="s">
        <v>70</v>
      </c>
      <c r="F10" s="45"/>
      <c r="G10" s="48" t="s">
        <v>70</v>
      </c>
      <c r="H10" s="45"/>
      <c r="I10" s="45">
        <v>482</v>
      </c>
      <c r="J10" s="45"/>
      <c r="K10" s="45">
        <v>579</v>
      </c>
      <c r="L10" s="46"/>
      <c r="M10" s="47">
        <v>-16.75</v>
      </c>
    </row>
    <row r="11" spans="1:13" ht="13.5" customHeight="1">
      <c r="A11" s="24" t="s">
        <v>290</v>
      </c>
      <c r="B11" s="24"/>
      <c r="C11" s="45">
        <v>4419</v>
      </c>
      <c r="D11" s="45"/>
      <c r="E11" s="45">
        <v>4359</v>
      </c>
      <c r="F11" s="45"/>
      <c r="G11" s="45" t="s">
        <v>70</v>
      </c>
      <c r="H11" s="45"/>
      <c r="I11" s="45">
        <v>60</v>
      </c>
      <c r="J11" s="45"/>
      <c r="K11" s="45">
        <v>4777</v>
      </c>
      <c r="L11" s="46"/>
      <c r="M11" s="47">
        <v>-7.49</v>
      </c>
    </row>
    <row r="12" spans="1:13" ht="13.5" customHeight="1">
      <c r="A12" s="24" t="s">
        <v>291</v>
      </c>
      <c r="B12" s="24"/>
      <c r="C12" s="45">
        <v>85077</v>
      </c>
      <c r="D12" s="45"/>
      <c r="E12" s="45">
        <v>71401</v>
      </c>
      <c r="F12" s="45"/>
      <c r="G12" s="45">
        <v>1621</v>
      </c>
      <c r="H12" s="45"/>
      <c r="I12" s="45">
        <v>12055</v>
      </c>
      <c r="J12" s="45"/>
      <c r="K12" s="45">
        <v>87163</v>
      </c>
      <c r="L12" s="46"/>
      <c r="M12" s="47">
        <v>-2.39</v>
      </c>
    </row>
    <row r="13" spans="1:13" ht="13.5" customHeight="1">
      <c r="A13" s="24" t="s">
        <v>292</v>
      </c>
      <c r="B13" s="24"/>
      <c r="C13" s="45">
        <v>547</v>
      </c>
      <c r="D13" s="45"/>
      <c r="E13" s="45" t="s">
        <v>70</v>
      </c>
      <c r="F13" s="45"/>
      <c r="G13" s="45" t="s">
        <v>70</v>
      </c>
      <c r="H13" s="45"/>
      <c r="I13" s="45">
        <v>547</v>
      </c>
      <c r="J13" s="45"/>
      <c r="K13" s="45">
        <v>600</v>
      </c>
      <c r="L13" s="46"/>
      <c r="M13" s="47">
        <v>-8.83</v>
      </c>
    </row>
    <row r="14" spans="1:13" ht="13.5" customHeight="1">
      <c r="A14" s="36" t="s">
        <v>293</v>
      </c>
      <c r="B14" s="24"/>
      <c r="C14" s="49">
        <v>14052</v>
      </c>
      <c r="D14" s="45"/>
      <c r="E14" s="49">
        <v>12526</v>
      </c>
      <c r="F14" s="45"/>
      <c r="G14" s="51" t="s">
        <v>70</v>
      </c>
      <c r="H14" s="45"/>
      <c r="I14" s="49">
        <v>1526</v>
      </c>
      <c r="J14" s="45"/>
      <c r="K14" s="49">
        <v>11440</v>
      </c>
      <c r="L14" s="46"/>
      <c r="M14" s="50">
        <v>22.83</v>
      </c>
    </row>
    <row r="15" spans="1:13" ht="13.5" customHeight="1">
      <c r="A15" s="24" t="s">
        <v>294</v>
      </c>
      <c r="B15" s="24"/>
      <c r="C15" s="45">
        <v>31833</v>
      </c>
      <c r="D15" s="45"/>
      <c r="E15" s="45">
        <v>17384</v>
      </c>
      <c r="F15" s="45"/>
      <c r="G15" s="48">
        <v>6503</v>
      </c>
      <c r="H15" s="45"/>
      <c r="I15" s="45">
        <v>7946</v>
      </c>
      <c r="J15" s="45"/>
      <c r="K15" s="45">
        <v>31271</v>
      </c>
      <c r="L15" s="46"/>
      <c r="M15" s="47">
        <v>1.8</v>
      </c>
    </row>
    <row r="16" spans="1:13" ht="13.5" customHeight="1">
      <c r="A16" s="24" t="s">
        <v>295</v>
      </c>
      <c r="B16" s="24"/>
      <c r="C16" s="45">
        <v>64</v>
      </c>
      <c r="D16" s="45"/>
      <c r="E16" s="45" t="s">
        <v>70</v>
      </c>
      <c r="F16" s="45"/>
      <c r="G16" s="48" t="s">
        <v>70</v>
      </c>
      <c r="H16" s="45"/>
      <c r="I16" s="45">
        <v>64</v>
      </c>
      <c r="J16" s="45"/>
      <c r="K16" s="45">
        <v>65</v>
      </c>
      <c r="L16" s="46"/>
      <c r="M16" s="47">
        <v>-1.54</v>
      </c>
    </row>
    <row r="17" spans="1:13" s="1" customFormat="1" ht="13.5" customHeight="1">
      <c r="A17" s="24" t="s">
        <v>296</v>
      </c>
      <c r="B17" s="24"/>
      <c r="C17" s="45">
        <v>2518</v>
      </c>
      <c r="D17" s="45"/>
      <c r="E17" s="48">
        <v>2518</v>
      </c>
      <c r="F17" s="45"/>
      <c r="G17" s="48" t="s">
        <v>70</v>
      </c>
      <c r="H17" s="45"/>
      <c r="I17" s="45" t="s">
        <v>70</v>
      </c>
      <c r="J17" s="45"/>
      <c r="K17" s="45">
        <v>3014</v>
      </c>
      <c r="L17" s="46"/>
      <c r="M17" s="47">
        <v>-16.46</v>
      </c>
    </row>
    <row r="18" spans="1:13" ht="13.5" customHeight="1">
      <c r="A18" s="24" t="s">
        <v>297</v>
      </c>
      <c r="B18" s="24"/>
      <c r="C18" s="45">
        <v>11447</v>
      </c>
      <c r="D18" s="45"/>
      <c r="E18" s="45">
        <v>5166</v>
      </c>
      <c r="F18" s="45"/>
      <c r="G18" s="48">
        <v>84</v>
      </c>
      <c r="H18" s="45"/>
      <c r="I18" s="48">
        <v>6197</v>
      </c>
      <c r="J18" s="45"/>
      <c r="K18" s="45">
        <v>11203</v>
      </c>
      <c r="L18" s="46"/>
      <c r="M18" s="47">
        <v>2.18</v>
      </c>
    </row>
    <row r="19" spans="1:13" ht="13.5" customHeight="1">
      <c r="A19" s="36" t="s">
        <v>298</v>
      </c>
      <c r="B19" s="24"/>
      <c r="C19" s="49">
        <v>7494</v>
      </c>
      <c r="D19" s="45"/>
      <c r="E19" s="49">
        <v>7245</v>
      </c>
      <c r="F19" s="45"/>
      <c r="G19" s="49">
        <v>103</v>
      </c>
      <c r="H19" s="45"/>
      <c r="I19" s="49">
        <v>146</v>
      </c>
      <c r="J19" s="45"/>
      <c r="K19" s="49">
        <v>8275</v>
      </c>
      <c r="L19" s="46"/>
      <c r="M19" s="50">
        <v>-9.44</v>
      </c>
    </row>
    <row r="20" spans="1:13" ht="13.5" customHeight="1">
      <c r="A20" s="24" t="s">
        <v>299</v>
      </c>
      <c r="B20" s="24"/>
      <c r="C20" s="45">
        <v>2240</v>
      </c>
      <c r="D20" s="45"/>
      <c r="E20" s="45">
        <v>1850</v>
      </c>
      <c r="F20" s="45"/>
      <c r="G20" s="48" t="s">
        <v>70</v>
      </c>
      <c r="H20" s="45"/>
      <c r="I20" s="45">
        <v>390</v>
      </c>
      <c r="J20" s="45"/>
      <c r="K20" s="45">
        <v>2241</v>
      </c>
      <c r="L20" s="46"/>
      <c r="M20" s="47">
        <v>-0.04</v>
      </c>
    </row>
    <row r="21" spans="1:13" ht="13.5" customHeight="1">
      <c r="A21" s="24" t="s">
        <v>300</v>
      </c>
      <c r="B21" s="24"/>
      <c r="C21" s="45">
        <v>89636</v>
      </c>
      <c r="D21" s="45"/>
      <c r="E21" s="45">
        <v>74378</v>
      </c>
      <c r="F21" s="45"/>
      <c r="G21" s="45" t="s">
        <v>70</v>
      </c>
      <c r="H21" s="45"/>
      <c r="I21" s="45">
        <v>15258</v>
      </c>
      <c r="J21" s="45"/>
      <c r="K21" s="45">
        <v>92261</v>
      </c>
      <c r="L21" s="46"/>
      <c r="M21" s="47">
        <v>-2.85</v>
      </c>
    </row>
    <row r="22" spans="1:13" ht="13.5" customHeight="1">
      <c r="A22" s="24" t="s">
        <v>301</v>
      </c>
      <c r="B22" s="24"/>
      <c r="C22" s="45">
        <v>2613</v>
      </c>
      <c r="D22" s="45"/>
      <c r="E22" s="45">
        <v>1295</v>
      </c>
      <c r="F22" s="45"/>
      <c r="G22" s="45" t="s">
        <v>70</v>
      </c>
      <c r="H22" s="45"/>
      <c r="I22" s="45">
        <v>1318</v>
      </c>
      <c r="J22" s="45"/>
      <c r="K22" s="45">
        <v>2095</v>
      </c>
      <c r="L22" s="46"/>
      <c r="M22" s="47">
        <v>24.73</v>
      </c>
    </row>
    <row r="23" spans="1:13" ht="13.5" customHeight="1">
      <c r="A23" s="24" t="s">
        <v>302</v>
      </c>
      <c r="B23" s="24"/>
      <c r="C23" s="45">
        <v>4232</v>
      </c>
      <c r="D23" s="45"/>
      <c r="E23" s="45">
        <v>3907</v>
      </c>
      <c r="F23" s="45"/>
      <c r="G23" s="48" t="s">
        <v>70</v>
      </c>
      <c r="H23" s="45"/>
      <c r="I23" s="48">
        <v>325</v>
      </c>
      <c r="J23" s="45"/>
      <c r="K23" s="48">
        <v>4348</v>
      </c>
      <c r="L23" s="46"/>
      <c r="M23" s="47">
        <v>-2.67</v>
      </c>
    </row>
    <row r="24" spans="1:13" ht="13.5" customHeight="1">
      <c r="A24" s="36" t="s">
        <v>303</v>
      </c>
      <c r="B24" s="24"/>
      <c r="C24" s="49">
        <v>1899</v>
      </c>
      <c r="D24" s="45"/>
      <c r="E24" s="49">
        <v>1225</v>
      </c>
      <c r="F24" s="45"/>
      <c r="G24" s="51" t="s">
        <v>70</v>
      </c>
      <c r="H24" s="45"/>
      <c r="I24" s="49">
        <v>674</v>
      </c>
      <c r="J24" s="45"/>
      <c r="K24" s="49">
        <v>1801</v>
      </c>
      <c r="L24" s="46"/>
      <c r="M24" s="50">
        <v>5.44</v>
      </c>
    </row>
    <row r="25" spans="1:13" ht="13.5" customHeight="1">
      <c r="A25" s="24" t="s">
        <v>304</v>
      </c>
      <c r="B25" s="24"/>
      <c r="C25" s="45">
        <v>38550</v>
      </c>
      <c r="D25" s="45"/>
      <c r="E25" s="45">
        <v>32711</v>
      </c>
      <c r="F25" s="45"/>
      <c r="G25" s="45">
        <v>2240</v>
      </c>
      <c r="H25" s="45"/>
      <c r="I25" s="45">
        <v>3599</v>
      </c>
      <c r="J25" s="45"/>
      <c r="K25" s="45">
        <v>43589</v>
      </c>
      <c r="L25" s="46"/>
      <c r="M25" s="47">
        <v>-11.56</v>
      </c>
    </row>
    <row r="26" spans="1:13" ht="13.5" customHeight="1">
      <c r="A26" s="24" t="s">
        <v>305</v>
      </c>
      <c r="B26" s="24"/>
      <c r="C26" s="45">
        <v>2615</v>
      </c>
      <c r="D26" s="45"/>
      <c r="E26" s="45">
        <v>1915</v>
      </c>
      <c r="F26" s="45"/>
      <c r="G26" s="48" t="s">
        <v>70</v>
      </c>
      <c r="H26" s="45"/>
      <c r="I26" s="45">
        <v>700</v>
      </c>
      <c r="J26" s="45"/>
      <c r="K26" s="45">
        <v>2411</v>
      </c>
      <c r="L26" s="46"/>
      <c r="M26" s="47">
        <v>8.46</v>
      </c>
    </row>
    <row r="27" spans="1:13" ht="13.5" customHeight="1">
      <c r="A27" s="24" t="s">
        <v>306</v>
      </c>
      <c r="B27" s="24"/>
      <c r="C27" s="45">
        <v>16760</v>
      </c>
      <c r="D27" s="45"/>
      <c r="E27" s="45">
        <v>13022</v>
      </c>
      <c r="F27" s="45"/>
      <c r="G27" s="48">
        <v>1237</v>
      </c>
      <c r="H27" s="45"/>
      <c r="I27" s="45">
        <v>2501</v>
      </c>
      <c r="J27" s="45"/>
      <c r="K27" s="45">
        <v>17422</v>
      </c>
      <c r="L27" s="46"/>
      <c r="M27" s="47">
        <v>-3.8</v>
      </c>
    </row>
    <row r="28" spans="1:13" ht="13.5" customHeight="1">
      <c r="A28" s="36" t="s">
        <v>307</v>
      </c>
      <c r="B28" s="36"/>
      <c r="C28" s="49">
        <v>27026</v>
      </c>
      <c r="D28" s="49"/>
      <c r="E28" s="49">
        <v>14207</v>
      </c>
      <c r="F28" s="49"/>
      <c r="G28" s="49">
        <v>2426</v>
      </c>
      <c r="H28" s="49"/>
      <c r="I28" s="49">
        <v>10393</v>
      </c>
      <c r="J28" s="49"/>
      <c r="K28" s="49">
        <v>22612</v>
      </c>
      <c r="L28" s="58"/>
      <c r="M28" s="50">
        <v>19.52</v>
      </c>
    </row>
    <row r="29" spans="1:13" ht="13.5" customHeight="1">
      <c r="A29" s="21" t="s">
        <v>308</v>
      </c>
      <c r="B29" s="24"/>
      <c r="C29" s="45"/>
      <c r="D29" s="45"/>
      <c r="E29" s="45"/>
      <c r="F29" s="45"/>
      <c r="G29" s="45"/>
      <c r="H29" s="45"/>
      <c r="I29" s="45"/>
      <c r="J29" s="45"/>
      <c r="K29" s="45"/>
      <c r="L29" s="46"/>
      <c r="M29" s="47"/>
    </row>
  </sheetData>
  <printOptions/>
  <pageMargins left="0.984251968503937" right="0.5905511811023623" top="1.7716535433070868" bottom="0.9448818897637796" header="0.5118110236220472" footer="0.5511811023622047"/>
  <pageSetup firstPageNumber="32" useFirstPageNumber="1"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72"/>
  <sheetViews>
    <sheetView showGridLines="0" workbookViewId="0" topLeftCell="A1">
      <selection activeCell="A72" sqref="A72"/>
    </sheetView>
  </sheetViews>
  <sheetFormatPr defaultColWidth="11.421875" defaultRowHeight="12.75"/>
  <cols>
    <col min="1" max="1" width="25.7109375" style="0" customWidth="1"/>
    <col min="2" max="2" width="0.85546875" style="0" customWidth="1"/>
    <col min="3" max="3" width="8.7109375" style="0" customWidth="1"/>
    <col min="4" max="4" width="0.85546875" style="0" customWidth="1"/>
    <col min="5" max="5" width="8.7109375" style="0" customWidth="1"/>
    <col min="6" max="6" width="0.85546875" style="0" customWidth="1"/>
    <col min="7" max="7" width="9.7109375" style="0" customWidth="1"/>
    <col min="8" max="8" width="0.85546875" style="0" customWidth="1"/>
    <col min="9" max="9" width="8.7109375" style="0" customWidth="1"/>
    <col min="10" max="10" width="0.85546875" style="0" customWidth="1"/>
    <col min="11" max="11" width="8.7109375" style="0" customWidth="1"/>
    <col min="12" max="12" width="0.85546875" style="0" customWidth="1"/>
    <col min="13" max="13" width="8.7109375" style="0" customWidth="1"/>
  </cols>
  <sheetData>
    <row r="1" ht="16.5">
      <c r="A1" s="191" t="s">
        <v>1</v>
      </c>
    </row>
    <row r="2" ht="18">
      <c r="A2" s="192"/>
    </row>
    <row r="3" spans="1:13" ht="18" customHeight="1">
      <c r="A3" s="189" t="s">
        <v>309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</row>
    <row r="4" spans="1:13" ht="18" customHeight="1">
      <c r="A4" s="189" t="s">
        <v>243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</row>
    <row r="5" spans="1:13" ht="18.75" customHeight="1" thickBot="1">
      <c r="A5" s="190" t="s">
        <v>310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73" t="s">
        <v>77</v>
      </c>
    </row>
    <row r="6" spans="1:21" s="72" customFormat="1" ht="13.5" customHeight="1">
      <c r="A6" s="35" t="s">
        <v>272</v>
      </c>
      <c r="B6" s="35"/>
      <c r="C6" s="91" t="s">
        <v>79</v>
      </c>
      <c r="D6" s="91"/>
      <c r="E6" s="35"/>
      <c r="F6" s="35"/>
      <c r="G6" s="35"/>
      <c r="H6" s="35"/>
      <c r="I6" s="35"/>
      <c r="J6" s="35"/>
      <c r="K6" s="35" t="s">
        <v>80</v>
      </c>
      <c r="L6" s="35"/>
      <c r="M6" s="35" t="s">
        <v>81</v>
      </c>
      <c r="U6" s="163"/>
    </row>
    <row r="7" spans="1:13" s="41" customFormat="1" ht="13.5" customHeight="1">
      <c r="A7" s="35" t="s">
        <v>82</v>
      </c>
      <c r="B7" s="35"/>
      <c r="C7" s="35" t="s">
        <v>183</v>
      </c>
      <c r="D7" s="35"/>
      <c r="E7" s="164" t="s">
        <v>184</v>
      </c>
      <c r="F7" s="164"/>
      <c r="G7" s="164"/>
      <c r="H7" s="164"/>
      <c r="I7" s="164"/>
      <c r="J7" s="35"/>
      <c r="K7" s="35" t="s">
        <v>88</v>
      </c>
      <c r="L7" s="35"/>
      <c r="M7" s="35" t="s">
        <v>185</v>
      </c>
    </row>
    <row r="8" spans="1:13" s="41" customFormat="1" ht="13.5" customHeight="1">
      <c r="A8" s="35" t="s">
        <v>82</v>
      </c>
      <c r="B8" s="35"/>
      <c r="C8" s="35" t="s">
        <v>186</v>
      </c>
      <c r="D8" s="35"/>
      <c r="E8" s="35" t="s">
        <v>187</v>
      </c>
      <c r="F8" s="35"/>
      <c r="G8" s="35" t="s">
        <v>188</v>
      </c>
      <c r="H8" s="35"/>
      <c r="I8" s="35" t="s">
        <v>189</v>
      </c>
      <c r="J8" s="35"/>
      <c r="K8" s="35" t="s">
        <v>183</v>
      </c>
      <c r="L8" s="35"/>
      <c r="M8" s="35" t="s">
        <v>96</v>
      </c>
    </row>
    <row r="9" spans="1:13" s="41" customFormat="1" ht="13.5" customHeight="1">
      <c r="A9" s="92"/>
      <c r="B9" s="35"/>
      <c r="C9" s="92" t="s">
        <v>82</v>
      </c>
      <c r="D9" s="35"/>
      <c r="E9" s="92"/>
      <c r="F9" s="35"/>
      <c r="G9" s="92" t="s">
        <v>191</v>
      </c>
      <c r="H9" s="35"/>
      <c r="I9" s="92"/>
      <c r="J9" s="35"/>
      <c r="K9" s="35" t="s">
        <v>248</v>
      </c>
      <c r="L9" s="35"/>
      <c r="M9" s="35" t="s">
        <v>192</v>
      </c>
    </row>
    <row r="10" spans="1:13" ht="13.5" customHeight="1">
      <c r="A10" s="59" t="s">
        <v>255</v>
      </c>
      <c r="B10" s="24"/>
      <c r="C10" s="60">
        <v>747790</v>
      </c>
      <c r="D10" s="45"/>
      <c r="E10" s="60">
        <v>667844</v>
      </c>
      <c r="F10" s="45"/>
      <c r="G10" s="60">
        <v>4727</v>
      </c>
      <c r="H10" s="45"/>
      <c r="I10" s="60">
        <v>75219</v>
      </c>
      <c r="J10" s="45"/>
      <c r="K10" s="60">
        <v>771823</v>
      </c>
      <c r="L10" s="46"/>
      <c r="M10" s="61">
        <v>-3.11</v>
      </c>
    </row>
    <row r="11" spans="1:13" s="41" customFormat="1" ht="13.5" customHeight="1">
      <c r="A11" s="42" t="s">
        <v>311</v>
      </c>
      <c r="B11" s="35"/>
      <c r="C11" s="43">
        <v>705087</v>
      </c>
      <c r="D11" s="17"/>
      <c r="E11" s="43">
        <v>632425</v>
      </c>
      <c r="F11" s="17"/>
      <c r="G11" s="43">
        <v>4727</v>
      </c>
      <c r="H11" s="17"/>
      <c r="I11" s="43">
        <v>67935</v>
      </c>
      <c r="J11" s="17"/>
      <c r="K11" s="43">
        <v>737103</v>
      </c>
      <c r="L11" s="39"/>
      <c r="M11" s="44">
        <v>-4.34</v>
      </c>
    </row>
    <row r="12" spans="1:13" s="41" customFormat="1" ht="13.5" customHeight="1">
      <c r="A12" s="35" t="s">
        <v>312</v>
      </c>
      <c r="B12" s="35"/>
      <c r="C12" s="17">
        <v>94251</v>
      </c>
      <c r="D12" s="17"/>
      <c r="E12" s="17">
        <v>78798</v>
      </c>
      <c r="F12" s="17"/>
      <c r="G12" s="66" t="s">
        <v>70</v>
      </c>
      <c r="H12" s="17"/>
      <c r="I12" s="66">
        <v>15453</v>
      </c>
      <c r="J12" s="17"/>
      <c r="K12" s="17">
        <v>96993</v>
      </c>
      <c r="L12" s="39"/>
      <c r="M12" s="67">
        <v>-2.83</v>
      </c>
    </row>
    <row r="13" spans="1:13" s="41" customFormat="1" ht="13.5" customHeight="1">
      <c r="A13" s="35" t="s">
        <v>313</v>
      </c>
      <c r="B13" s="35"/>
      <c r="C13" s="17">
        <v>13210</v>
      </c>
      <c r="D13" s="17"/>
      <c r="E13" s="17">
        <v>12962</v>
      </c>
      <c r="F13" s="17"/>
      <c r="G13" s="17">
        <v>140</v>
      </c>
      <c r="H13" s="17"/>
      <c r="I13" s="17">
        <v>108</v>
      </c>
      <c r="J13" s="17"/>
      <c r="K13" s="17">
        <v>12643</v>
      </c>
      <c r="L13" s="39"/>
      <c r="M13" s="67">
        <v>4.48</v>
      </c>
    </row>
    <row r="14" spans="1:13" s="41" customFormat="1" ht="13.5" customHeight="1">
      <c r="A14" s="35" t="s">
        <v>314</v>
      </c>
      <c r="B14" s="35"/>
      <c r="C14" s="17">
        <v>10321</v>
      </c>
      <c r="D14" s="17"/>
      <c r="E14" s="17">
        <v>4617</v>
      </c>
      <c r="F14" s="17"/>
      <c r="G14" s="66">
        <v>3081</v>
      </c>
      <c r="H14" s="17"/>
      <c r="I14" s="17">
        <v>2623</v>
      </c>
      <c r="J14" s="17"/>
      <c r="K14" s="17">
        <v>10069</v>
      </c>
      <c r="L14" s="39"/>
      <c r="M14" s="67">
        <v>2.5</v>
      </c>
    </row>
    <row r="15" spans="1:13" s="41" customFormat="1" ht="13.5" customHeight="1">
      <c r="A15" s="35" t="s">
        <v>315</v>
      </c>
      <c r="B15" s="35"/>
      <c r="C15" s="17">
        <v>13007</v>
      </c>
      <c r="D15" s="17"/>
      <c r="E15" s="17">
        <v>12295</v>
      </c>
      <c r="F15" s="17"/>
      <c r="G15" s="66" t="s">
        <v>70</v>
      </c>
      <c r="H15" s="17"/>
      <c r="I15" s="17">
        <v>712</v>
      </c>
      <c r="J15" s="17"/>
      <c r="K15" s="17">
        <v>11596</v>
      </c>
      <c r="L15" s="39"/>
      <c r="M15" s="67">
        <v>12.17</v>
      </c>
    </row>
    <row r="16" spans="1:13" s="41" customFormat="1" ht="13.5" customHeight="1">
      <c r="A16" s="33" t="s">
        <v>316</v>
      </c>
      <c r="B16" s="35"/>
      <c r="C16" s="68">
        <v>29184</v>
      </c>
      <c r="D16" s="17"/>
      <c r="E16" s="68">
        <v>28205</v>
      </c>
      <c r="F16" s="17"/>
      <c r="G16" s="68" t="s">
        <v>70</v>
      </c>
      <c r="H16" s="17"/>
      <c r="I16" s="68">
        <v>979</v>
      </c>
      <c r="J16" s="17"/>
      <c r="K16" s="68">
        <v>30197</v>
      </c>
      <c r="L16" s="39"/>
      <c r="M16" s="70">
        <v>-3.35</v>
      </c>
    </row>
    <row r="17" spans="1:13" s="41" customFormat="1" ht="13.5" customHeight="1">
      <c r="A17" s="35" t="s">
        <v>317</v>
      </c>
      <c r="B17" s="35"/>
      <c r="C17" s="17">
        <v>2685</v>
      </c>
      <c r="D17" s="17"/>
      <c r="E17" s="17">
        <v>2685</v>
      </c>
      <c r="F17" s="17"/>
      <c r="G17" s="66" t="s">
        <v>70</v>
      </c>
      <c r="H17" s="17"/>
      <c r="I17" s="17" t="s">
        <v>70</v>
      </c>
      <c r="J17" s="17"/>
      <c r="K17" s="17">
        <v>4528</v>
      </c>
      <c r="L17" s="39"/>
      <c r="M17" s="67">
        <v>-40.7</v>
      </c>
    </row>
    <row r="18" spans="1:13" s="41" customFormat="1" ht="13.5" customHeight="1">
      <c r="A18" s="35" t="s">
        <v>318</v>
      </c>
      <c r="B18" s="35"/>
      <c r="C18" s="17">
        <v>11776</v>
      </c>
      <c r="D18" s="17"/>
      <c r="E18" s="17">
        <v>11773</v>
      </c>
      <c r="F18" s="17"/>
      <c r="G18" s="66" t="s">
        <v>70</v>
      </c>
      <c r="H18" s="17"/>
      <c r="I18" s="66">
        <v>3</v>
      </c>
      <c r="J18" s="17"/>
      <c r="K18" s="17">
        <v>12693</v>
      </c>
      <c r="L18" s="39"/>
      <c r="M18" s="67">
        <v>-7.22</v>
      </c>
    </row>
    <row r="19" spans="1:13" s="41" customFormat="1" ht="13.5" customHeight="1">
      <c r="A19" s="35" t="s">
        <v>319</v>
      </c>
      <c r="B19" s="35"/>
      <c r="C19" s="17">
        <v>4573</v>
      </c>
      <c r="D19" s="17"/>
      <c r="E19" s="17">
        <v>4573</v>
      </c>
      <c r="F19" s="17"/>
      <c r="G19" s="66" t="s">
        <v>70</v>
      </c>
      <c r="H19" s="17"/>
      <c r="I19" s="66" t="s">
        <v>70</v>
      </c>
      <c r="J19" s="17"/>
      <c r="K19" s="17">
        <v>4831</v>
      </c>
      <c r="L19" s="39"/>
      <c r="M19" s="67">
        <v>-5.34</v>
      </c>
    </row>
    <row r="20" spans="1:13" s="41" customFormat="1" ht="13.5" customHeight="1">
      <c r="A20" s="35" t="s">
        <v>320</v>
      </c>
      <c r="B20" s="35"/>
      <c r="C20" s="17">
        <v>9901</v>
      </c>
      <c r="D20" s="17"/>
      <c r="E20" s="17">
        <v>9901</v>
      </c>
      <c r="F20" s="17"/>
      <c r="G20" s="66" t="s">
        <v>70</v>
      </c>
      <c r="H20" s="17"/>
      <c r="I20" s="17" t="s">
        <v>70</v>
      </c>
      <c r="J20" s="17"/>
      <c r="K20" s="17">
        <v>11045</v>
      </c>
      <c r="L20" s="39"/>
      <c r="M20" s="67">
        <v>-10.36</v>
      </c>
    </row>
    <row r="21" spans="1:13" s="41" customFormat="1" ht="13.5" customHeight="1">
      <c r="A21" s="33" t="s">
        <v>321</v>
      </c>
      <c r="B21" s="35"/>
      <c r="C21" s="68">
        <v>1792</v>
      </c>
      <c r="D21" s="17"/>
      <c r="E21" s="68">
        <v>1792</v>
      </c>
      <c r="F21" s="17"/>
      <c r="G21" s="69" t="s">
        <v>70</v>
      </c>
      <c r="H21" s="17"/>
      <c r="I21" s="69" t="s">
        <v>70</v>
      </c>
      <c r="J21" s="17"/>
      <c r="K21" s="68">
        <v>1792</v>
      </c>
      <c r="L21" s="39"/>
      <c r="M21" s="70">
        <v>0</v>
      </c>
    </row>
    <row r="22" spans="1:13" s="41" customFormat="1" ht="13.5" customHeight="1">
      <c r="A22" s="35" t="s">
        <v>322</v>
      </c>
      <c r="B22" s="35"/>
      <c r="C22" s="17">
        <v>9429</v>
      </c>
      <c r="D22" s="17"/>
      <c r="E22" s="17">
        <v>9205</v>
      </c>
      <c r="F22" s="17"/>
      <c r="G22" s="66" t="s">
        <v>70</v>
      </c>
      <c r="H22" s="17"/>
      <c r="I22" s="17">
        <v>224</v>
      </c>
      <c r="J22" s="17"/>
      <c r="K22" s="17">
        <v>9944</v>
      </c>
      <c r="L22" s="39"/>
      <c r="M22" s="67">
        <v>-5.18</v>
      </c>
    </row>
    <row r="23" spans="1:13" s="41" customFormat="1" ht="13.5" customHeight="1">
      <c r="A23" s="35" t="s">
        <v>323</v>
      </c>
      <c r="B23" s="35"/>
      <c r="C23" s="17">
        <v>27637</v>
      </c>
      <c r="D23" s="17"/>
      <c r="E23" s="66">
        <v>27164</v>
      </c>
      <c r="F23" s="17"/>
      <c r="G23" s="66" t="s">
        <v>70</v>
      </c>
      <c r="H23" s="17"/>
      <c r="I23" s="17">
        <v>473</v>
      </c>
      <c r="J23" s="17"/>
      <c r="K23" s="66">
        <v>30546</v>
      </c>
      <c r="L23" s="39"/>
      <c r="M23" s="67">
        <v>-9.52</v>
      </c>
    </row>
    <row r="24" spans="1:13" s="41" customFormat="1" ht="13.5" customHeight="1">
      <c r="A24" s="35" t="s">
        <v>324</v>
      </c>
      <c r="B24" s="35"/>
      <c r="C24" s="17">
        <v>9</v>
      </c>
      <c r="D24" s="17"/>
      <c r="E24" s="17" t="s">
        <v>70</v>
      </c>
      <c r="F24" s="17"/>
      <c r="G24" s="66" t="s">
        <v>70</v>
      </c>
      <c r="H24" s="17"/>
      <c r="I24" s="66">
        <v>9</v>
      </c>
      <c r="J24" s="17"/>
      <c r="K24" s="17">
        <v>7</v>
      </c>
      <c r="L24" s="39"/>
      <c r="M24" s="67">
        <v>28.57</v>
      </c>
    </row>
    <row r="25" spans="1:13" s="41" customFormat="1" ht="13.5" customHeight="1">
      <c r="A25" s="35" t="s">
        <v>325</v>
      </c>
      <c r="B25" s="35"/>
      <c r="C25" s="17">
        <v>1102</v>
      </c>
      <c r="D25" s="17"/>
      <c r="E25" s="17" t="s">
        <v>70</v>
      </c>
      <c r="F25" s="17"/>
      <c r="G25" s="66" t="s">
        <v>70</v>
      </c>
      <c r="H25" s="17"/>
      <c r="I25" s="66">
        <v>1102</v>
      </c>
      <c r="J25" s="17"/>
      <c r="K25" s="17">
        <v>1557</v>
      </c>
      <c r="L25" s="39"/>
      <c r="M25" s="67">
        <v>-29.22</v>
      </c>
    </row>
    <row r="26" spans="1:13" s="41" customFormat="1" ht="13.5" customHeight="1">
      <c r="A26" s="33" t="s">
        <v>326</v>
      </c>
      <c r="B26" s="35"/>
      <c r="C26" s="68">
        <v>2108</v>
      </c>
      <c r="D26" s="17"/>
      <c r="E26" s="68">
        <v>2108</v>
      </c>
      <c r="F26" s="17"/>
      <c r="G26" s="69" t="s">
        <v>70</v>
      </c>
      <c r="H26" s="17"/>
      <c r="I26" s="68" t="s">
        <v>70</v>
      </c>
      <c r="J26" s="17"/>
      <c r="K26" s="68">
        <v>2225</v>
      </c>
      <c r="L26" s="39"/>
      <c r="M26" s="70">
        <v>-5.26</v>
      </c>
    </row>
    <row r="27" spans="1:13" s="41" customFormat="1" ht="13.5" customHeight="1">
      <c r="A27" s="35" t="s">
        <v>327</v>
      </c>
      <c r="B27" s="35"/>
      <c r="C27" s="17">
        <v>10257</v>
      </c>
      <c r="D27" s="17"/>
      <c r="E27" s="17">
        <v>5414</v>
      </c>
      <c r="F27" s="17"/>
      <c r="G27" s="17">
        <v>262</v>
      </c>
      <c r="H27" s="17"/>
      <c r="I27" s="17">
        <v>4581</v>
      </c>
      <c r="J27" s="17"/>
      <c r="K27" s="17">
        <v>9524</v>
      </c>
      <c r="L27" s="39"/>
      <c r="M27" s="67">
        <v>7.7</v>
      </c>
    </row>
    <row r="28" spans="1:13" s="41" customFormat="1" ht="13.5" customHeight="1">
      <c r="A28" s="35" t="s">
        <v>328</v>
      </c>
      <c r="B28" s="35"/>
      <c r="C28" s="17">
        <v>125717</v>
      </c>
      <c r="D28" s="17"/>
      <c r="E28" s="66">
        <v>113788</v>
      </c>
      <c r="F28" s="17"/>
      <c r="G28" s="66">
        <v>959</v>
      </c>
      <c r="H28" s="17"/>
      <c r="I28" s="17">
        <v>10970</v>
      </c>
      <c r="J28" s="17"/>
      <c r="K28" s="17">
        <v>138360</v>
      </c>
      <c r="L28" s="39"/>
      <c r="M28" s="67">
        <v>-9.14</v>
      </c>
    </row>
    <row r="29" spans="1:13" s="41" customFormat="1" ht="13.5" customHeight="1">
      <c r="A29" s="35" t="s">
        <v>329</v>
      </c>
      <c r="B29" s="35"/>
      <c r="C29" s="17">
        <v>37937</v>
      </c>
      <c r="D29" s="17"/>
      <c r="E29" s="17">
        <v>37130</v>
      </c>
      <c r="F29" s="17"/>
      <c r="G29" s="66" t="s">
        <v>70</v>
      </c>
      <c r="H29" s="17"/>
      <c r="I29" s="17">
        <v>807</v>
      </c>
      <c r="J29" s="17"/>
      <c r="K29" s="17">
        <v>39597</v>
      </c>
      <c r="L29" s="39"/>
      <c r="M29" s="67">
        <v>-4.19</v>
      </c>
    </row>
    <row r="30" spans="1:13" s="41" customFormat="1" ht="13.5" customHeight="1">
      <c r="A30" s="35" t="s">
        <v>330</v>
      </c>
      <c r="B30" s="35"/>
      <c r="C30" s="17">
        <v>279</v>
      </c>
      <c r="D30" s="17"/>
      <c r="E30" s="17" t="s">
        <v>70</v>
      </c>
      <c r="F30" s="17"/>
      <c r="G30" s="66" t="s">
        <v>70</v>
      </c>
      <c r="H30" s="17"/>
      <c r="I30" s="17">
        <v>279</v>
      </c>
      <c r="J30" s="17"/>
      <c r="K30" s="17">
        <v>254</v>
      </c>
      <c r="L30" s="39"/>
      <c r="M30" s="67">
        <v>9.84</v>
      </c>
    </row>
    <row r="31" spans="1:13" s="41" customFormat="1" ht="13.5" customHeight="1">
      <c r="A31" s="33" t="s">
        <v>331</v>
      </c>
      <c r="B31" s="35"/>
      <c r="C31" s="68">
        <v>20043</v>
      </c>
      <c r="D31" s="17"/>
      <c r="E31" s="68">
        <v>17713</v>
      </c>
      <c r="F31" s="17"/>
      <c r="G31" s="69" t="s">
        <v>70</v>
      </c>
      <c r="H31" s="17"/>
      <c r="I31" s="68">
        <v>2330</v>
      </c>
      <c r="J31" s="17"/>
      <c r="K31" s="68">
        <v>20433</v>
      </c>
      <c r="L31" s="39"/>
      <c r="M31" s="70">
        <v>-1.91</v>
      </c>
    </row>
    <row r="32" spans="1:13" s="41" customFormat="1" ht="13.5" customHeight="1">
      <c r="A32" s="35" t="s">
        <v>332</v>
      </c>
      <c r="B32" s="35"/>
      <c r="C32" s="17">
        <v>44920</v>
      </c>
      <c r="D32" s="17"/>
      <c r="E32" s="17">
        <v>44055</v>
      </c>
      <c r="F32" s="17"/>
      <c r="G32" s="66" t="s">
        <v>70</v>
      </c>
      <c r="H32" s="17"/>
      <c r="I32" s="66">
        <v>865</v>
      </c>
      <c r="J32" s="17"/>
      <c r="K32" s="17">
        <v>48740</v>
      </c>
      <c r="L32" s="39"/>
      <c r="M32" s="67">
        <v>-7.84</v>
      </c>
    </row>
    <row r="33" spans="1:13" s="41" customFormat="1" ht="13.5" customHeight="1">
      <c r="A33" s="35" t="s">
        <v>333</v>
      </c>
      <c r="B33" s="35"/>
      <c r="C33" s="17">
        <v>9026</v>
      </c>
      <c r="D33" s="17"/>
      <c r="E33" s="17">
        <v>8764</v>
      </c>
      <c r="F33" s="17"/>
      <c r="G33" s="66" t="s">
        <v>70</v>
      </c>
      <c r="H33" s="17"/>
      <c r="I33" s="66">
        <v>262</v>
      </c>
      <c r="J33" s="17"/>
      <c r="K33" s="17">
        <v>9073</v>
      </c>
      <c r="L33" s="39"/>
      <c r="M33" s="67">
        <v>-0.52</v>
      </c>
    </row>
    <row r="34" spans="1:13" s="41" customFormat="1" ht="13.5" customHeight="1">
      <c r="A34" s="35" t="s">
        <v>334</v>
      </c>
      <c r="B34" s="35"/>
      <c r="C34" s="17">
        <v>2</v>
      </c>
      <c r="D34" s="17"/>
      <c r="E34" s="17">
        <v>2</v>
      </c>
      <c r="F34" s="17"/>
      <c r="G34" s="66" t="s">
        <v>70</v>
      </c>
      <c r="H34" s="17"/>
      <c r="I34" s="17" t="s">
        <v>70</v>
      </c>
      <c r="J34" s="17"/>
      <c r="K34" s="17">
        <v>7</v>
      </c>
      <c r="L34" s="39"/>
      <c r="M34" s="67">
        <v>-71.43</v>
      </c>
    </row>
    <row r="35" spans="1:13" s="41" customFormat="1" ht="13.5" customHeight="1">
      <c r="A35" s="35" t="s">
        <v>335</v>
      </c>
      <c r="B35" s="35"/>
      <c r="C35" s="17">
        <v>5790</v>
      </c>
      <c r="D35" s="17"/>
      <c r="E35" s="17">
        <v>5790</v>
      </c>
      <c r="F35" s="17"/>
      <c r="G35" s="66" t="s">
        <v>70</v>
      </c>
      <c r="H35" s="17"/>
      <c r="I35" s="17" t="s">
        <v>70</v>
      </c>
      <c r="J35" s="17"/>
      <c r="K35" s="17">
        <v>6657</v>
      </c>
      <c r="L35" s="39"/>
      <c r="M35" s="67">
        <v>-13.02</v>
      </c>
    </row>
    <row r="36" spans="1:13" s="41" customFormat="1" ht="13.5" customHeight="1">
      <c r="A36" s="33" t="s">
        <v>336</v>
      </c>
      <c r="B36" s="35"/>
      <c r="C36" s="68">
        <v>3493</v>
      </c>
      <c r="D36" s="17"/>
      <c r="E36" s="68">
        <v>3493</v>
      </c>
      <c r="F36" s="17"/>
      <c r="G36" s="69" t="s">
        <v>70</v>
      </c>
      <c r="H36" s="17"/>
      <c r="I36" s="68" t="s">
        <v>70</v>
      </c>
      <c r="J36" s="17"/>
      <c r="K36" s="68">
        <v>8872</v>
      </c>
      <c r="L36" s="39"/>
      <c r="M36" s="70">
        <v>-60.63</v>
      </c>
    </row>
    <row r="37" spans="1:13" s="41" customFormat="1" ht="13.5" customHeight="1">
      <c r="A37" s="35" t="s">
        <v>337</v>
      </c>
      <c r="B37" s="35"/>
      <c r="C37" s="17">
        <v>25186</v>
      </c>
      <c r="D37" s="17"/>
      <c r="E37" s="17">
        <v>24776</v>
      </c>
      <c r="F37" s="17"/>
      <c r="G37" s="66" t="s">
        <v>70</v>
      </c>
      <c r="H37" s="17"/>
      <c r="I37" s="17">
        <v>410</v>
      </c>
      <c r="J37" s="17"/>
      <c r="K37" s="17">
        <v>21049</v>
      </c>
      <c r="L37" s="39"/>
      <c r="M37" s="67">
        <v>19.65</v>
      </c>
    </row>
    <row r="38" spans="1:13" s="41" customFormat="1" ht="13.5" customHeight="1">
      <c r="A38" s="35" t="s">
        <v>338</v>
      </c>
      <c r="B38" s="35"/>
      <c r="C38" s="17">
        <v>15150</v>
      </c>
      <c r="D38" s="17"/>
      <c r="E38" s="17">
        <v>15116</v>
      </c>
      <c r="F38" s="17"/>
      <c r="G38" s="66" t="s">
        <v>70</v>
      </c>
      <c r="H38" s="17"/>
      <c r="I38" s="17">
        <v>34</v>
      </c>
      <c r="J38" s="17"/>
      <c r="K38" s="17">
        <v>16524</v>
      </c>
      <c r="L38" s="39"/>
      <c r="M38" s="67">
        <v>-8.32</v>
      </c>
    </row>
    <row r="39" spans="1:13" s="41" customFormat="1" ht="13.5" customHeight="1">
      <c r="A39" s="35" t="s">
        <v>339</v>
      </c>
      <c r="B39" s="35"/>
      <c r="C39" s="17">
        <v>9598</v>
      </c>
      <c r="D39" s="17"/>
      <c r="E39" s="17">
        <v>6548</v>
      </c>
      <c r="F39" s="17"/>
      <c r="G39" s="66" t="s">
        <v>70</v>
      </c>
      <c r="H39" s="17"/>
      <c r="I39" s="17">
        <v>3050</v>
      </c>
      <c r="J39" s="17"/>
      <c r="K39" s="17">
        <v>9916</v>
      </c>
      <c r="L39" s="39"/>
      <c r="M39" s="67">
        <v>-3.21</v>
      </c>
    </row>
    <row r="40" spans="1:13" s="41" customFormat="1" ht="13.5" customHeight="1">
      <c r="A40" s="35" t="s">
        <v>340</v>
      </c>
      <c r="B40" s="35"/>
      <c r="C40" s="17">
        <v>29363</v>
      </c>
      <c r="D40" s="17"/>
      <c r="E40" s="17">
        <v>28118</v>
      </c>
      <c r="F40" s="17"/>
      <c r="G40" s="66" t="s">
        <v>70</v>
      </c>
      <c r="H40" s="17"/>
      <c r="I40" s="17">
        <v>1245</v>
      </c>
      <c r="J40" s="17"/>
      <c r="K40" s="17">
        <v>29260</v>
      </c>
      <c r="L40" s="39"/>
      <c r="M40" s="67">
        <v>0.35</v>
      </c>
    </row>
    <row r="41" spans="1:13" s="41" customFormat="1" ht="13.5" customHeight="1">
      <c r="A41" s="33" t="s">
        <v>341</v>
      </c>
      <c r="B41" s="35"/>
      <c r="C41" s="68">
        <v>6801</v>
      </c>
      <c r="D41" s="17"/>
      <c r="E41" s="68">
        <v>3628</v>
      </c>
      <c r="F41" s="17"/>
      <c r="G41" s="69" t="s">
        <v>70</v>
      </c>
      <c r="H41" s="17"/>
      <c r="I41" s="68">
        <v>3173</v>
      </c>
      <c r="J41" s="17"/>
      <c r="K41" s="68">
        <v>6527</v>
      </c>
      <c r="L41" s="39"/>
      <c r="M41" s="70">
        <v>4.2</v>
      </c>
    </row>
    <row r="42" spans="1:13" s="41" customFormat="1" ht="13.5" customHeight="1">
      <c r="A42" s="35" t="s">
        <v>342</v>
      </c>
      <c r="B42" s="35"/>
      <c r="C42" s="17">
        <v>17187</v>
      </c>
      <c r="D42" s="17"/>
      <c r="E42" s="17">
        <v>16468</v>
      </c>
      <c r="F42" s="17"/>
      <c r="G42" s="66" t="s">
        <v>70</v>
      </c>
      <c r="H42" s="17"/>
      <c r="I42" s="17">
        <v>719</v>
      </c>
      <c r="J42" s="17"/>
      <c r="K42" s="17">
        <v>20989</v>
      </c>
      <c r="L42" s="39"/>
      <c r="M42" s="67">
        <v>-18.11</v>
      </c>
    </row>
    <row r="43" spans="1:13" s="41" customFormat="1" ht="13.5" customHeight="1">
      <c r="A43" s="35" t="s">
        <v>343</v>
      </c>
      <c r="B43" s="35"/>
      <c r="C43" s="17">
        <v>15894</v>
      </c>
      <c r="D43" s="17"/>
      <c r="E43" s="66">
        <v>11003</v>
      </c>
      <c r="F43" s="17"/>
      <c r="G43" s="66" t="s">
        <v>70</v>
      </c>
      <c r="H43" s="17"/>
      <c r="I43" s="17">
        <v>4891</v>
      </c>
      <c r="J43" s="17"/>
      <c r="K43" s="17">
        <v>15280</v>
      </c>
      <c r="L43" s="39"/>
      <c r="M43" s="67">
        <v>4.02</v>
      </c>
    </row>
    <row r="44" spans="1:13" s="41" customFormat="1" ht="13.5" customHeight="1">
      <c r="A44" s="35" t="s">
        <v>344</v>
      </c>
      <c r="B44" s="35"/>
      <c r="C44" s="17">
        <v>57111</v>
      </c>
      <c r="D44" s="17"/>
      <c r="E44" s="17">
        <v>51954</v>
      </c>
      <c r="F44" s="17"/>
      <c r="G44" s="66" t="s">
        <v>70</v>
      </c>
      <c r="H44" s="17"/>
      <c r="I44" s="17">
        <v>5157</v>
      </c>
      <c r="J44" s="17"/>
      <c r="K44" s="17">
        <v>56212</v>
      </c>
      <c r="L44" s="39"/>
      <c r="M44" s="67">
        <v>1.6</v>
      </c>
    </row>
    <row r="45" spans="1:13" s="41" customFormat="1" ht="13.5" customHeight="1">
      <c r="A45" s="35" t="s">
        <v>345</v>
      </c>
      <c r="B45" s="35"/>
      <c r="C45" s="17">
        <v>12012</v>
      </c>
      <c r="D45" s="17"/>
      <c r="E45" s="17">
        <v>7164</v>
      </c>
      <c r="F45" s="17"/>
      <c r="G45" s="66" t="s">
        <v>70</v>
      </c>
      <c r="H45" s="17"/>
      <c r="I45" s="17">
        <v>4848</v>
      </c>
      <c r="J45" s="17"/>
      <c r="K45" s="17">
        <v>10339</v>
      </c>
      <c r="L45" s="39"/>
      <c r="M45" s="67">
        <v>16.18</v>
      </c>
    </row>
    <row r="46" spans="1:13" s="41" customFormat="1" ht="13.5" customHeight="1">
      <c r="A46" s="35" t="s">
        <v>346</v>
      </c>
      <c r="B46" s="35"/>
      <c r="C46" s="17">
        <v>10025</v>
      </c>
      <c r="D46" s="17"/>
      <c r="E46" s="17">
        <v>9722</v>
      </c>
      <c r="F46" s="17"/>
      <c r="G46" s="66" t="s">
        <v>70</v>
      </c>
      <c r="H46" s="17"/>
      <c r="I46" s="17">
        <v>303</v>
      </c>
      <c r="J46" s="17"/>
      <c r="K46" s="17">
        <v>10692</v>
      </c>
      <c r="L46" s="39"/>
      <c r="M46" s="67">
        <v>-6.24</v>
      </c>
    </row>
    <row r="47" spans="1:13" s="41" customFormat="1" ht="13.5" customHeight="1">
      <c r="A47" s="35" t="s">
        <v>347</v>
      </c>
      <c r="B47" s="35"/>
      <c r="C47" s="17">
        <v>341</v>
      </c>
      <c r="D47" s="17"/>
      <c r="E47" s="17" t="s">
        <v>70</v>
      </c>
      <c r="F47" s="17"/>
      <c r="G47" s="66" t="s">
        <v>70</v>
      </c>
      <c r="H47" s="17"/>
      <c r="I47" s="17">
        <v>341</v>
      </c>
      <c r="J47" s="17"/>
      <c r="K47" s="17">
        <v>377</v>
      </c>
      <c r="L47" s="39"/>
      <c r="M47" s="67">
        <v>-9.55</v>
      </c>
    </row>
    <row r="48" spans="1:13" s="41" customFormat="1" ht="13.5" customHeight="1">
      <c r="A48" s="35" t="s">
        <v>348</v>
      </c>
      <c r="B48" s="35"/>
      <c r="C48" s="17">
        <v>8360</v>
      </c>
      <c r="D48" s="17"/>
      <c r="E48" s="17">
        <v>7093</v>
      </c>
      <c r="F48" s="17"/>
      <c r="G48" s="66">
        <v>285</v>
      </c>
      <c r="H48" s="17"/>
      <c r="I48" s="17">
        <v>982</v>
      </c>
      <c r="J48" s="17"/>
      <c r="K48" s="17">
        <v>7871</v>
      </c>
      <c r="L48" s="39"/>
      <c r="M48" s="67">
        <v>6.21</v>
      </c>
    </row>
    <row r="49" spans="1:13" s="41" customFormat="1" ht="13.5" customHeight="1">
      <c r="A49" s="33" t="s">
        <v>349</v>
      </c>
      <c r="B49" s="35"/>
      <c r="C49" s="68">
        <v>9610</v>
      </c>
      <c r="D49" s="17"/>
      <c r="E49" s="68">
        <v>8608</v>
      </c>
      <c r="F49" s="17"/>
      <c r="G49" s="69" t="s">
        <v>70</v>
      </c>
      <c r="H49" s="17"/>
      <c r="I49" s="68">
        <v>1002</v>
      </c>
      <c r="J49" s="17"/>
      <c r="K49" s="68">
        <v>9884</v>
      </c>
      <c r="L49" s="39"/>
      <c r="M49" s="70">
        <v>-2.77</v>
      </c>
    </row>
    <row r="50" spans="1:13" ht="18" customHeight="1">
      <c r="A50" s="189" t="s">
        <v>309</v>
      </c>
      <c r="B50" s="158"/>
      <c r="C50" s="158"/>
      <c r="D50" s="158"/>
      <c r="E50" s="158"/>
      <c r="F50" s="158"/>
      <c r="G50" s="158"/>
      <c r="H50" s="158"/>
      <c r="I50" s="158"/>
      <c r="J50" s="158"/>
      <c r="K50" s="158"/>
      <c r="L50" s="158"/>
      <c r="M50" s="158"/>
    </row>
    <row r="51" spans="1:13" ht="18" customHeight="1">
      <c r="A51" s="189" t="s">
        <v>243</v>
      </c>
      <c r="B51" s="158"/>
      <c r="C51" s="158"/>
      <c r="D51" s="158"/>
      <c r="E51" s="158"/>
      <c r="F51" s="158"/>
      <c r="G51" s="158"/>
      <c r="H51" s="158"/>
      <c r="I51" s="158"/>
      <c r="J51" s="158"/>
      <c r="K51" s="158"/>
      <c r="L51" s="158"/>
      <c r="M51" s="158"/>
    </row>
    <row r="52" spans="1:13" ht="18.75" customHeight="1" thickBot="1">
      <c r="A52" s="190" t="s">
        <v>310</v>
      </c>
      <c r="B52" s="160"/>
      <c r="C52" s="160"/>
      <c r="D52" s="160"/>
      <c r="E52" s="160"/>
      <c r="F52" s="160"/>
      <c r="G52" s="160"/>
      <c r="H52" s="160"/>
      <c r="I52" s="160"/>
      <c r="J52" s="160"/>
      <c r="K52" s="160"/>
      <c r="L52" s="160"/>
      <c r="M52" s="173" t="s">
        <v>149</v>
      </c>
    </row>
    <row r="53" spans="1:13" s="41" customFormat="1" ht="13.5" customHeight="1">
      <c r="A53" s="35" t="s">
        <v>272</v>
      </c>
      <c r="B53" s="35"/>
      <c r="C53" s="91" t="s">
        <v>79</v>
      </c>
      <c r="D53" s="91"/>
      <c r="E53" s="35"/>
      <c r="F53" s="35"/>
      <c r="G53" s="35"/>
      <c r="H53" s="35"/>
      <c r="I53" s="35"/>
      <c r="J53" s="35"/>
      <c r="K53" s="35" t="s">
        <v>80</v>
      </c>
      <c r="L53" s="35"/>
      <c r="M53" s="35" t="s">
        <v>81</v>
      </c>
    </row>
    <row r="54" spans="1:13" s="41" customFormat="1" ht="13.5" customHeight="1">
      <c r="A54" s="35" t="s">
        <v>82</v>
      </c>
      <c r="B54" s="35"/>
      <c r="C54" s="35" t="s">
        <v>183</v>
      </c>
      <c r="D54" s="35"/>
      <c r="E54" s="164" t="s">
        <v>184</v>
      </c>
      <c r="F54" s="164"/>
      <c r="G54" s="164"/>
      <c r="H54" s="164"/>
      <c r="I54" s="164"/>
      <c r="J54" s="35"/>
      <c r="K54" s="35" t="s">
        <v>88</v>
      </c>
      <c r="L54" s="35"/>
      <c r="M54" s="35" t="s">
        <v>185</v>
      </c>
    </row>
    <row r="55" spans="1:13" s="41" customFormat="1" ht="13.5" customHeight="1">
      <c r="A55" s="35" t="s">
        <v>82</v>
      </c>
      <c r="B55" s="35"/>
      <c r="C55" s="35" t="s">
        <v>186</v>
      </c>
      <c r="D55" s="35"/>
      <c r="E55" s="35" t="s">
        <v>187</v>
      </c>
      <c r="F55" s="35"/>
      <c r="G55" s="35" t="s">
        <v>188</v>
      </c>
      <c r="H55" s="35"/>
      <c r="I55" s="35" t="s">
        <v>189</v>
      </c>
      <c r="J55" s="35"/>
      <c r="K55" s="35" t="s">
        <v>183</v>
      </c>
      <c r="L55" s="35"/>
      <c r="M55" s="35" t="s">
        <v>190</v>
      </c>
    </row>
    <row r="56" spans="1:13" s="41" customFormat="1" ht="13.5" customHeight="1">
      <c r="A56" s="92"/>
      <c r="B56" s="35"/>
      <c r="C56" s="92" t="s">
        <v>82</v>
      </c>
      <c r="D56" s="35"/>
      <c r="E56" s="92"/>
      <c r="F56" s="35"/>
      <c r="G56" s="92" t="s">
        <v>191</v>
      </c>
      <c r="H56" s="35"/>
      <c r="I56" s="92"/>
      <c r="J56" s="35"/>
      <c r="K56" s="92" t="s">
        <v>100</v>
      </c>
      <c r="L56" s="35"/>
      <c r="M56" s="92" t="s">
        <v>238</v>
      </c>
    </row>
    <row r="57" spans="1:13" s="41" customFormat="1" ht="13.5" customHeight="1">
      <c r="A57" s="42" t="s">
        <v>350</v>
      </c>
      <c r="B57" s="35"/>
      <c r="C57" s="43">
        <v>42703</v>
      </c>
      <c r="D57" s="17"/>
      <c r="E57" s="43">
        <v>35419</v>
      </c>
      <c r="F57" s="17"/>
      <c r="G57" s="74" t="s">
        <v>70</v>
      </c>
      <c r="H57" s="17"/>
      <c r="I57" s="43">
        <v>7284</v>
      </c>
      <c r="J57" s="17"/>
      <c r="K57" s="68">
        <v>34720</v>
      </c>
      <c r="L57" s="39"/>
      <c r="M57" s="70">
        <v>22.99</v>
      </c>
    </row>
    <row r="58" spans="1:13" s="41" customFormat="1" ht="13.5" customHeight="1">
      <c r="A58" s="35" t="s">
        <v>351</v>
      </c>
      <c r="B58" s="35"/>
      <c r="C58" s="17">
        <v>3226</v>
      </c>
      <c r="D58" s="17"/>
      <c r="E58" s="17">
        <v>2968</v>
      </c>
      <c r="F58" s="17"/>
      <c r="G58" s="66" t="s">
        <v>70</v>
      </c>
      <c r="H58" s="17"/>
      <c r="I58" s="17">
        <v>258</v>
      </c>
      <c r="J58" s="17"/>
      <c r="K58" s="17">
        <v>2966</v>
      </c>
      <c r="L58" s="39"/>
      <c r="M58" s="67">
        <v>8.77</v>
      </c>
    </row>
    <row r="59" spans="1:13" s="41" customFormat="1" ht="13.5" customHeight="1">
      <c r="A59" s="35" t="s">
        <v>352</v>
      </c>
      <c r="B59" s="35"/>
      <c r="C59" s="17">
        <v>1751</v>
      </c>
      <c r="D59" s="17"/>
      <c r="E59" s="17">
        <v>1662</v>
      </c>
      <c r="F59" s="17"/>
      <c r="G59" s="66" t="s">
        <v>70</v>
      </c>
      <c r="H59" s="17"/>
      <c r="I59" s="17">
        <v>89</v>
      </c>
      <c r="J59" s="17"/>
      <c r="K59" s="17">
        <v>1794</v>
      </c>
      <c r="L59" s="39"/>
      <c r="M59" s="67">
        <v>-2.4</v>
      </c>
    </row>
    <row r="60" spans="1:13" s="41" customFormat="1" ht="13.5" customHeight="1">
      <c r="A60" s="35" t="s">
        <v>353</v>
      </c>
      <c r="B60" s="35"/>
      <c r="C60" s="17">
        <v>1686</v>
      </c>
      <c r="D60" s="17"/>
      <c r="E60" s="17">
        <v>1617</v>
      </c>
      <c r="F60" s="17"/>
      <c r="G60" s="66" t="s">
        <v>70</v>
      </c>
      <c r="H60" s="17"/>
      <c r="I60" s="17">
        <v>69</v>
      </c>
      <c r="J60" s="17"/>
      <c r="K60" s="17">
        <v>1715</v>
      </c>
      <c r="L60" s="39"/>
      <c r="M60" s="67">
        <v>-1.69</v>
      </c>
    </row>
    <row r="61" spans="1:13" s="41" customFormat="1" ht="13.5" customHeight="1">
      <c r="A61" s="35" t="s">
        <v>354</v>
      </c>
      <c r="B61" s="35"/>
      <c r="C61" s="17">
        <v>6941</v>
      </c>
      <c r="D61" s="17"/>
      <c r="E61" s="17">
        <v>4939</v>
      </c>
      <c r="F61" s="17"/>
      <c r="G61" s="66" t="s">
        <v>70</v>
      </c>
      <c r="H61" s="17"/>
      <c r="I61" s="17">
        <v>2002</v>
      </c>
      <c r="J61" s="17"/>
      <c r="K61" s="17">
        <v>4327</v>
      </c>
      <c r="L61" s="39"/>
      <c r="M61" s="67">
        <v>60.41</v>
      </c>
    </row>
    <row r="62" spans="1:13" s="41" customFormat="1" ht="13.5" customHeight="1">
      <c r="A62" s="33" t="s">
        <v>355</v>
      </c>
      <c r="B62" s="35"/>
      <c r="C62" s="68">
        <v>799</v>
      </c>
      <c r="D62" s="17"/>
      <c r="E62" s="68">
        <v>799</v>
      </c>
      <c r="F62" s="17"/>
      <c r="G62" s="69" t="s">
        <v>70</v>
      </c>
      <c r="H62" s="17"/>
      <c r="I62" s="69" t="s">
        <v>70</v>
      </c>
      <c r="J62" s="17"/>
      <c r="K62" s="68">
        <v>826</v>
      </c>
      <c r="L62" s="39"/>
      <c r="M62" s="70">
        <v>-3.27</v>
      </c>
    </row>
    <row r="63" spans="1:13" s="41" customFormat="1" ht="13.5" customHeight="1">
      <c r="A63" s="35" t="s">
        <v>356</v>
      </c>
      <c r="B63" s="35"/>
      <c r="C63" s="17">
        <v>2911</v>
      </c>
      <c r="D63" s="17"/>
      <c r="E63" s="17">
        <v>2862</v>
      </c>
      <c r="F63" s="17"/>
      <c r="G63" s="66" t="s">
        <v>70</v>
      </c>
      <c r="H63" s="17"/>
      <c r="I63" s="17">
        <v>49</v>
      </c>
      <c r="J63" s="17"/>
      <c r="K63" s="17">
        <v>2863</v>
      </c>
      <c r="L63" s="39"/>
      <c r="M63" s="67">
        <v>1.68</v>
      </c>
    </row>
    <row r="64" spans="1:13" s="41" customFormat="1" ht="13.5" customHeight="1">
      <c r="A64" s="35" t="s">
        <v>357</v>
      </c>
      <c r="B64" s="35"/>
      <c r="C64" s="17">
        <v>56</v>
      </c>
      <c r="D64" s="17"/>
      <c r="E64" s="66" t="s">
        <v>70</v>
      </c>
      <c r="F64" s="17"/>
      <c r="G64" s="66" t="s">
        <v>70</v>
      </c>
      <c r="H64" s="17"/>
      <c r="I64" s="17">
        <v>56</v>
      </c>
      <c r="J64" s="17"/>
      <c r="K64" s="17">
        <v>87</v>
      </c>
      <c r="L64" s="39"/>
      <c r="M64" s="67">
        <v>-35.63</v>
      </c>
    </row>
    <row r="65" spans="1:13" s="41" customFormat="1" ht="13.5" customHeight="1">
      <c r="A65" s="35" t="s">
        <v>358</v>
      </c>
      <c r="B65" s="35"/>
      <c r="C65" s="17">
        <v>3839</v>
      </c>
      <c r="D65" s="17"/>
      <c r="E65" s="17">
        <v>2539</v>
      </c>
      <c r="F65" s="17"/>
      <c r="G65" s="66" t="s">
        <v>70</v>
      </c>
      <c r="H65" s="17"/>
      <c r="I65" s="66">
        <v>1300</v>
      </c>
      <c r="J65" s="17"/>
      <c r="K65" s="17">
        <v>3732</v>
      </c>
      <c r="L65" s="39"/>
      <c r="M65" s="67">
        <v>2.87</v>
      </c>
    </row>
    <row r="66" spans="1:13" s="41" customFormat="1" ht="13.5" customHeight="1">
      <c r="A66" s="35" t="s">
        <v>359</v>
      </c>
      <c r="B66" s="35"/>
      <c r="C66" s="17">
        <v>442</v>
      </c>
      <c r="D66" s="17"/>
      <c r="E66" s="17">
        <v>442</v>
      </c>
      <c r="F66" s="17"/>
      <c r="G66" s="66" t="s">
        <v>70</v>
      </c>
      <c r="H66" s="17"/>
      <c r="I66" s="66" t="s">
        <v>70</v>
      </c>
      <c r="J66" s="17"/>
      <c r="K66" s="17">
        <v>382</v>
      </c>
      <c r="L66" s="39"/>
      <c r="M66" s="67">
        <v>15.71</v>
      </c>
    </row>
    <row r="67" spans="1:13" s="41" customFormat="1" ht="13.5" customHeight="1">
      <c r="A67" s="33" t="s">
        <v>360</v>
      </c>
      <c r="B67" s="35"/>
      <c r="C67" s="68">
        <v>1329</v>
      </c>
      <c r="D67" s="17"/>
      <c r="E67" s="68">
        <v>1329</v>
      </c>
      <c r="F67" s="17"/>
      <c r="G67" s="69" t="s">
        <v>70</v>
      </c>
      <c r="H67" s="17"/>
      <c r="I67" s="69" t="s">
        <v>70</v>
      </c>
      <c r="J67" s="17"/>
      <c r="K67" s="68">
        <v>1142</v>
      </c>
      <c r="L67" s="39"/>
      <c r="M67" s="70">
        <v>16.37</v>
      </c>
    </row>
    <row r="68" spans="1:13" s="41" customFormat="1" ht="13.5" customHeight="1">
      <c r="A68" s="35" t="s">
        <v>361</v>
      </c>
      <c r="B68" s="35"/>
      <c r="C68" s="17">
        <v>2701</v>
      </c>
      <c r="D68" s="17"/>
      <c r="E68" s="17">
        <v>2083</v>
      </c>
      <c r="F68" s="17"/>
      <c r="G68" s="66" t="s">
        <v>70</v>
      </c>
      <c r="H68" s="17"/>
      <c r="I68" s="17">
        <v>618</v>
      </c>
      <c r="J68" s="17"/>
      <c r="K68" s="17">
        <v>2272</v>
      </c>
      <c r="L68" s="39"/>
      <c r="M68" s="67">
        <v>18.88</v>
      </c>
    </row>
    <row r="69" spans="1:13" s="41" customFormat="1" ht="13.5" customHeight="1">
      <c r="A69" s="35" t="s">
        <v>362</v>
      </c>
      <c r="B69" s="35"/>
      <c r="C69" s="17">
        <v>377</v>
      </c>
      <c r="D69" s="17"/>
      <c r="E69" s="17">
        <v>377</v>
      </c>
      <c r="F69" s="17"/>
      <c r="G69" s="66" t="s">
        <v>70</v>
      </c>
      <c r="H69" s="17"/>
      <c r="I69" s="66" t="s">
        <v>70</v>
      </c>
      <c r="J69" s="17"/>
      <c r="K69" s="17">
        <v>395</v>
      </c>
      <c r="L69" s="39"/>
      <c r="M69" s="67">
        <v>-4.56</v>
      </c>
    </row>
    <row r="70" spans="1:13" s="41" customFormat="1" ht="13.5" customHeight="1">
      <c r="A70" s="35" t="s">
        <v>363</v>
      </c>
      <c r="B70" s="35"/>
      <c r="C70" s="17">
        <v>15998</v>
      </c>
      <c r="D70" s="17"/>
      <c r="E70" s="17">
        <v>13155</v>
      </c>
      <c r="F70" s="17"/>
      <c r="G70" s="66" t="s">
        <v>70</v>
      </c>
      <c r="H70" s="17"/>
      <c r="I70" s="17">
        <v>2843</v>
      </c>
      <c r="J70" s="17"/>
      <c r="K70" s="17">
        <v>11619</v>
      </c>
      <c r="L70" s="39"/>
      <c r="M70" s="67">
        <v>37.69</v>
      </c>
    </row>
    <row r="71" spans="1:13" s="41" customFormat="1" ht="13.5" customHeight="1">
      <c r="A71" s="33" t="s">
        <v>364</v>
      </c>
      <c r="B71" s="33"/>
      <c r="C71" s="68">
        <v>647</v>
      </c>
      <c r="D71" s="68"/>
      <c r="E71" s="68">
        <v>647</v>
      </c>
      <c r="F71" s="68"/>
      <c r="G71" s="69" t="s">
        <v>70</v>
      </c>
      <c r="H71" s="68"/>
      <c r="I71" s="69" t="s">
        <v>70</v>
      </c>
      <c r="J71" s="68"/>
      <c r="K71" s="68">
        <v>600</v>
      </c>
      <c r="L71" s="71"/>
      <c r="M71" s="70">
        <v>7.83</v>
      </c>
    </row>
    <row r="72" spans="1:13" ht="12.75">
      <c r="A72" s="1"/>
      <c r="B72" s="1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</sheetData>
  <printOptions horizontalCentered="1"/>
  <pageMargins left="0.984251968503937" right="0.5905511811023623" top="1.7716535433070868" bottom="0.9448818897637796" header="0.5118110236220472" footer="0.5118110236220472"/>
  <pageSetup firstPageNumber="33" useFirstPageNumber="1" horizontalDpi="300" verticalDpi="300" orientation="portrait" paperSize="9" r:id="rId1"/>
  <rowBreaks count="1" manualBreakCount="1">
    <brk id="47" max="6553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M32"/>
  <sheetViews>
    <sheetView showGridLines="0" workbookViewId="0" topLeftCell="A1">
      <selection activeCell="A33" sqref="A33"/>
    </sheetView>
  </sheetViews>
  <sheetFormatPr defaultColWidth="11.421875" defaultRowHeight="12.75"/>
  <cols>
    <col min="1" max="1" width="27.7109375" style="0" customWidth="1"/>
    <col min="2" max="2" width="0.85546875" style="0" customWidth="1"/>
    <col min="3" max="3" width="8.7109375" style="0" customWidth="1"/>
    <col min="4" max="4" width="0.85546875" style="0" customWidth="1"/>
    <col min="5" max="5" width="8.7109375" style="0" customWidth="1"/>
    <col min="6" max="6" width="0.85546875" style="0" customWidth="1"/>
    <col min="7" max="7" width="9.7109375" style="0" customWidth="1"/>
    <col min="8" max="8" width="0.85546875" style="0" customWidth="1"/>
    <col min="9" max="9" width="8.421875" style="0" customWidth="1"/>
    <col min="10" max="10" width="0.85546875" style="0" customWidth="1"/>
    <col min="11" max="11" width="8.7109375" style="0" customWidth="1"/>
    <col min="12" max="12" width="0.85546875" style="0" customWidth="1"/>
    <col min="13" max="13" width="8.7109375" style="0" customWidth="1"/>
    <col min="14" max="14" width="6.57421875" style="0" hidden="1" customWidth="1"/>
  </cols>
  <sheetData>
    <row r="1" ht="16.5">
      <c r="A1" s="191" t="s">
        <v>1</v>
      </c>
    </row>
    <row r="2" ht="18">
      <c r="A2" s="192"/>
    </row>
    <row r="3" spans="1:13" ht="18" customHeight="1">
      <c r="A3" s="189" t="s">
        <v>365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</row>
    <row r="4" spans="1:13" ht="18.75" customHeight="1" thickBot="1">
      <c r="A4" s="190" t="s">
        <v>366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84"/>
    </row>
    <row r="5" spans="1:13" s="41" customFormat="1" ht="13.5" customHeight="1">
      <c r="A5" s="35" t="s">
        <v>272</v>
      </c>
      <c r="B5" s="35"/>
      <c r="C5" s="91" t="s">
        <v>79</v>
      </c>
      <c r="D5" s="91"/>
      <c r="E5" s="91"/>
      <c r="F5" s="91"/>
      <c r="G5" s="91"/>
      <c r="H5" s="91"/>
      <c r="I5" s="91"/>
      <c r="J5" s="35"/>
      <c r="K5" s="35" t="s">
        <v>80</v>
      </c>
      <c r="L5" s="35"/>
      <c r="M5" s="35" t="s">
        <v>81</v>
      </c>
    </row>
    <row r="6" spans="1:13" s="41" customFormat="1" ht="13.5" customHeight="1">
      <c r="A6" s="35" t="s">
        <v>82</v>
      </c>
      <c r="B6" s="35"/>
      <c r="C6" s="35" t="s">
        <v>183</v>
      </c>
      <c r="D6" s="35"/>
      <c r="E6" s="92" t="s">
        <v>184</v>
      </c>
      <c r="F6" s="92"/>
      <c r="G6" s="92"/>
      <c r="H6" s="92"/>
      <c r="I6" s="92"/>
      <c r="J6" s="35"/>
      <c r="K6" s="35" t="s">
        <v>88</v>
      </c>
      <c r="L6" s="35"/>
      <c r="M6" s="35" t="s">
        <v>185</v>
      </c>
    </row>
    <row r="7" spans="1:13" s="41" customFormat="1" ht="13.5" customHeight="1">
      <c r="A7" s="35" t="s">
        <v>82</v>
      </c>
      <c r="B7" s="35"/>
      <c r="C7" s="35" t="s">
        <v>244</v>
      </c>
      <c r="D7" s="35"/>
      <c r="E7" s="35" t="s">
        <v>187</v>
      </c>
      <c r="F7" s="35"/>
      <c r="G7" s="35" t="s">
        <v>188</v>
      </c>
      <c r="H7" s="35"/>
      <c r="I7" s="35" t="s">
        <v>189</v>
      </c>
      <c r="J7" s="35"/>
      <c r="K7" s="35" t="s">
        <v>183</v>
      </c>
      <c r="L7" s="35"/>
      <c r="M7" s="35" t="s">
        <v>96</v>
      </c>
    </row>
    <row r="8" spans="1:13" s="41" customFormat="1" ht="13.5" customHeight="1">
      <c r="A8" s="92"/>
      <c r="B8" s="35"/>
      <c r="C8" s="92"/>
      <c r="D8" s="35"/>
      <c r="E8" s="92"/>
      <c r="F8" s="35"/>
      <c r="G8" s="92" t="s">
        <v>191</v>
      </c>
      <c r="H8" s="35"/>
      <c r="I8" s="92"/>
      <c r="J8" s="35"/>
      <c r="K8" s="35" t="s">
        <v>248</v>
      </c>
      <c r="L8" s="35"/>
      <c r="M8" s="35" t="s">
        <v>192</v>
      </c>
    </row>
    <row r="9" spans="1:13" s="41" customFormat="1" ht="13.5" customHeight="1">
      <c r="A9" s="34" t="s">
        <v>255</v>
      </c>
      <c r="B9" s="35"/>
      <c r="C9" s="38">
        <v>162461</v>
      </c>
      <c r="D9" s="17"/>
      <c r="E9" s="38">
        <v>147871</v>
      </c>
      <c r="F9" s="17"/>
      <c r="G9" s="73" t="s">
        <v>70</v>
      </c>
      <c r="H9" s="17"/>
      <c r="I9" s="38">
        <v>14590</v>
      </c>
      <c r="J9" s="17"/>
      <c r="K9" s="38">
        <v>160178</v>
      </c>
      <c r="L9" s="39"/>
      <c r="M9" s="40">
        <v>1.43</v>
      </c>
    </row>
    <row r="10" spans="1:13" s="41" customFormat="1" ht="13.5" customHeight="1">
      <c r="A10" s="42" t="s">
        <v>311</v>
      </c>
      <c r="B10" s="35"/>
      <c r="C10" s="43">
        <v>153672</v>
      </c>
      <c r="D10" s="17"/>
      <c r="E10" s="43">
        <v>140426</v>
      </c>
      <c r="F10" s="17"/>
      <c r="G10" s="74" t="s">
        <v>70</v>
      </c>
      <c r="H10" s="17"/>
      <c r="I10" s="43">
        <v>13246</v>
      </c>
      <c r="J10" s="17"/>
      <c r="K10" s="43">
        <v>152194</v>
      </c>
      <c r="L10" s="39"/>
      <c r="M10" s="44">
        <v>0.97</v>
      </c>
    </row>
    <row r="11" spans="1:13" s="41" customFormat="1" ht="13.5" customHeight="1">
      <c r="A11" s="35" t="s">
        <v>367</v>
      </c>
      <c r="B11" s="35"/>
      <c r="C11" s="17">
        <v>27639</v>
      </c>
      <c r="D11" s="17"/>
      <c r="E11" s="17">
        <v>23537</v>
      </c>
      <c r="F11" s="17"/>
      <c r="G11" s="66" t="s">
        <v>70</v>
      </c>
      <c r="H11" s="17"/>
      <c r="I11" s="17">
        <v>4102</v>
      </c>
      <c r="J11" s="17"/>
      <c r="K11" s="17">
        <v>27610</v>
      </c>
      <c r="L11" s="39"/>
      <c r="M11" s="67">
        <v>0.11</v>
      </c>
    </row>
    <row r="12" spans="1:13" s="41" customFormat="1" ht="13.5" customHeight="1">
      <c r="A12" s="35" t="s">
        <v>368</v>
      </c>
      <c r="B12" s="35"/>
      <c r="C12" s="17">
        <v>1899</v>
      </c>
      <c r="D12" s="17"/>
      <c r="E12" s="17">
        <v>1899</v>
      </c>
      <c r="F12" s="17"/>
      <c r="G12" s="66" t="s">
        <v>70</v>
      </c>
      <c r="H12" s="17"/>
      <c r="I12" s="66" t="s">
        <v>70</v>
      </c>
      <c r="J12" s="17"/>
      <c r="K12" s="17">
        <v>2025</v>
      </c>
      <c r="L12" s="39"/>
      <c r="M12" s="67">
        <v>-6.22</v>
      </c>
    </row>
    <row r="13" spans="1:13" s="41" customFormat="1" ht="13.5" customHeight="1">
      <c r="A13" s="35" t="s">
        <v>369</v>
      </c>
      <c r="B13" s="35"/>
      <c r="C13" s="17">
        <v>9075</v>
      </c>
      <c r="D13" s="17"/>
      <c r="E13" s="17">
        <v>9056</v>
      </c>
      <c r="F13" s="17"/>
      <c r="G13" s="66" t="s">
        <v>70</v>
      </c>
      <c r="H13" s="17"/>
      <c r="I13" s="17">
        <v>19</v>
      </c>
      <c r="J13" s="17"/>
      <c r="K13" s="17">
        <v>9573</v>
      </c>
      <c r="L13" s="39"/>
      <c r="M13" s="67">
        <v>-5.2</v>
      </c>
    </row>
    <row r="14" spans="1:13" s="41" customFormat="1" ht="13.5" customHeight="1">
      <c r="A14" s="35" t="s">
        <v>370</v>
      </c>
      <c r="B14" s="35"/>
      <c r="C14" s="17">
        <v>906</v>
      </c>
      <c r="D14" s="17"/>
      <c r="E14" s="17">
        <v>906</v>
      </c>
      <c r="F14" s="17"/>
      <c r="G14" s="66" t="s">
        <v>70</v>
      </c>
      <c r="H14" s="17"/>
      <c r="I14" s="17" t="s">
        <v>70</v>
      </c>
      <c r="J14" s="17"/>
      <c r="K14" s="17">
        <v>717</v>
      </c>
      <c r="L14" s="39"/>
      <c r="M14" s="67">
        <v>26.36</v>
      </c>
    </row>
    <row r="15" spans="1:13" s="41" customFormat="1" ht="13.5" customHeight="1">
      <c r="A15" s="33" t="s">
        <v>371</v>
      </c>
      <c r="B15" s="35"/>
      <c r="C15" s="68">
        <v>34954</v>
      </c>
      <c r="D15" s="17"/>
      <c r="E15" s="68">
        <v>31799</v>
      </c>
      <c r="F15" s="17"/>
      <c r="G15" s="69" t="s">
        <v>70</v>
      </c>
      <c r="H15" s="17"/>
      <c r="I15" s="68">
        <v>3155</v>
      </c>
      <c r="J15" s="17"/>
      <c r="K15" s="68">
        <v>36258</v>
      </c>
      <c r="L15" s="39"/>
      <c r="M15" s="70">
        <v>-3.6</v>
      </c>
    </row>
    <row r="16" spans="1:13" s="72" customFormat="1" ht="13.5" customHeight="1">
      <c r="A16" s="35" t="s">
        <v>372</v>
      </c>
      <c r="B16" s="35"/>
      <c r="C16" s="17">
        <v>30251</v>
      </c>
      <c r="D16" s="17"/>
      <c r="E16" s="17">
        <v>26686</v>
      </c>
      <c r="F16" s="17"/>
      <c r="G16" s="66" t="s">
        <v>70</v>
      </c>
      <c r="H16" s="17"/>
      <c r="I16" s="17">
        <v>3565</v>
      </c>
      <c r="J16" s="17"/>
      <c r="K16" s="17">
        <v>26930</v>
      </c>
      <c r="L16" s="39"/>
      <c r="M16" s="67">
        <v>12.33</v>
      </c>
    </row>
    <row r="17" spans="1:13" s="41" customFormat="1" ht="13.5" customHeight="1">
      <c r="A17" s="35" t="s">
        <v>373</v>
      </c>
      <c r="B17" s="35"/>
      <c r="C17" s="17">
        <v>1001</v>
      </c>
      <c r="D17" s="17"/>
      <c r="E17" s="17">
        <v>1001</v>
      </c>
      <c r="F17" s="17"/>
      <c r="G17" s="66" t="s">
        <v>70</v>
      </c>
      <c r="H17" s="17"/>
      <c r="I17" s="66" t="s">
        <v>70</v>
      </c>
      <c r="J17" s="17"/>
      <c r="K17" s="17">
        <v>1017</v>
      </c>
      <c r="L17" s="39"/>
      <c r="M17" s="67">
        <v>-1.57</v>
      </c>
    </row>
    <row r="18" spans="1:13" s="41" customFormat="1" ht="13.5" customHeight="1">
      <c r="A18" s="35" t="s">
        <v>374</v>
      </c>
      <c r="B18" s="35"/>
      <c r="C18" s="17">
        <v>12180</v>
      </c>
      <c r="D18" s="17"/>
      <c r="E18" s="17">
        <v>11847</v>
      </c>
      <c r="F18" s="17"/>
      <c r="G18" s="66" t="s">
        <v>70</v>
      </c>
      <c r="H18" s="17"/>
      <c r="I18" s="17">
        <v>333</v>
      </c>
      <c r="J18" s="17"/>
      <c r="K18" s="17">
        <v>12013</v>
      </c>
      <c r="L18" s="39"/>
      <c r="M18" s="67">
        <v>1.39</v>
      </c>
    </row>
    <row r="19" spans="1:13" s="41" customFormat="1" ht="13.5" customHeight="1">
      <c r="A19" s="35" t="s">
        <v>375</v>
      </c>
      <c r="B19" s="35"/>
      <c r="C19" s="17">
        <v>9871</v>
      </c>
      <c r="D19" s="17"/>
      <c r="E19" s="17">
        <v>9050</v>
      </c>
      <c r="F19" s="17"/>
      <c r="G19" s="66" t="s">
        <v>70</v>
      </c>
      <c r="H19" s="17"/>
      <c r="I19" s="17">
        <v>821</v>
      </c>
      <c r="J19" s="17"/>
      <c r="K19" s="17">
        <v>10335</v>
      </c>
      <c r="L19" s="39"/>
      <c r="M19" s="67">
        <v>-4.49</v>
      </c>
    </row>
    <row r="20" spans="1:13" s="41" customFormat="1" ht="13.5" customHeight="1">
      <c r="A20" s="33" t="s">
        <v>376</v>
      </c>
      <c r="B20" s="35"/>
      <c r="C20" s="68">
        <v>2399</v>
      </c>
      <c r="D20" s="17"/>
      <c r="E20" s="68">
        <v>2399</v>
      </c>
      <c r="F20" s="17"/>
      <c r="G20" s="69" t="s">
        <v>70</v>
      </c>
      <c r="H20" s="17"/>
      <c r="I20" s="68" t="s">
        <v>70</v>
      </c>
      <c r="J20" s="17"/>
      <c r="K20" s="68">
        <v>2619</v>
      </c>
      <c r="L20" s="39"/>
      <c r="M20" s="70">
        <v>-8.4</v>
      </c>
    </row>
    <row r="21" spans="1:13" s="72" customFormat="1" ht="13.5" customHeight="1">
      <c r="A21" s="35" t="s">
        <v>377</v>
      </c>
      <c r="B21" s="35"/>
      <c r="C21" s="17">
        <v>3070</v>
      </c>
      <c r="D21" s="17"/>
      <c r="E21" s="17">
        <v>3052</v>
      </c>
      <c r="F21" s="17"/>
      <c r="G21" s="66" t="s">
        <v>70</v>
      </c>
      <c r="H21" s="17"/>
      <c r="I21" s="17">
        <v>18</v>
      </c>
      <c r="J21" s="17"/>
      <c r="K21" s="17">
        <v>3274</v>
      </c>
      <c r="L21" s="39"/>
      <c r="M21" s="67">
        <v>-6.23</v>
      </c>
    </row>
    <row r="22" spans="1:13" s="41" customFormat="1" ht="13.5" customHeight="1">
      <c r="A22" s="35" t="s">
        <v>378</v>
      </c>
      <c r="B22" s="35"/>
      <c r="C22" s="17">
        <v>19777</v>
      </c>
      <c r="D22" s="17"/>
      <c r="E22" s="17">
        <v>18544</v>
      </c>
      <c r="F22" s="17"/>
      <c r="G22" s="66" t="s">
        <v>70</v>
      </c>
      <c r="H22" s="17"/>
      <c r="I22" s="17">
        <v>1233</v>
      </c>
      <c r="J22" s="17"/>
      <c r="K22" s="17">
        <v>18752</v>
      </c>
      <c r="L22" s="39"/>
      <c r="M22" s="67">
        <v>5.47</v>
      </c>
    </row>
    <row r="23" spans="1:13" s="41" customFormat="1" ht="13.5" customHeight="1">
      <c r="A23" s="33" t="s">
        <v>287</v>
      </c>
      <c r="B23" s="35"/>
      <c r="C23" s="68">
        <v>650</v>
      </c>
      <c r="D23" s="17"/>
      <c r="E23" s="68">
        <v>650</v>
      </c>
      <c r="F23" s="17"/>
      <c r="G23" s="69" t="s">
        <v>70</v>
      </c>
      <c r="H23" s="17"/>
      <c r="I23" s="69" t="s">
        <v>70</v>
      </c>
      <c r="J23" s="17"/>
      <c r="K23" s="68">
        <v>1071</v>
      </c>
      <c r="L23" s="39"/>
      <c r="M23" s="70">
        <v>-39.31</v>
      </c>
    </row>
    <row r="24" spans="1:13" s="41" customFormat="1" ht="13.5" customHeight="1">
      <c r="A24" s="42" t="s">
        <v>350</v>
      </c>
      <c r="B24" s="35"/>
      <c r="C24" s="43">
        <v>8789</v>
      </c>
      <c r="D24" s="17"/>
      <c r="E24" s="43">
        <v>7445</v>
      </c>
      <c r="F24" s="17"/>
      <c r="G24" s="74" t="s">
        <v>70</v>
      </c>
      <c r="H24" s="17"/>
      <c r="I24" s="43">
        <v>1344</v>
      </c>
      <c r="J24" s="17"/>
      <c r="K24" s="43">
        <v>7984</v>
      </c>
      <c r="L24" s="39"/>
      <c r="M24" s="44">
        <v>10.08</v>
      </c>
    </row>
    <row r="25" spans="1:13" s="41" customFormat="1" ht="13.5" customHeight="1">
      <c r="A25" s="35" t="s">
        <v>379</v>
      </c>
      <c r="B25" s="35"/>
      <c r="C25" s="17">
        <v>1214</v>
      </c>
      <c r="D25" s="17"/>
      <c r="E25" s="17">
        <v>875</v>
      </c>
      <c r="F25" s="17"/>
      <c r="G25" s="66" t="s">
        <v>70</v>
      </c>
      <c r="H25" s="17"/>
      <c r="I25" s="17">
        <v>339</v>
      </c>
      <c r="J25" s="17"/>
      <c r="K25" s="17">
        <v>1173</v>
      </c>
      <c r="L25" s="39"/>
      <c r="M25" s="67">
        <v>3.5</v>
      </c>
    </row>
    <row r="26" spans="1:13" s="41" customFormat="1" ht="13.5" customHeight="1">
      <c r="A26" s="35" t="s">
        <v>380</v>
      </c>
      <c r="B26" s="35"/>
      <c r="C26" s="17">
        <v>1901</v>
      </c>
      <c r="D26" s="17"/>
      <c r="E26" s="17">
        <v>1762</v>
      </c>
      <c r="F26" s="17"/>
      <c r="G26" s="66" t="s">
        <v>70</v>
      </c>
      <c r="H26" s="17"/>
      <c r="I26" s="17">
        <v>139</v>
      </c>
      <c r="J26" s="17"/>
      <c r="K26" s="17">
        <v>1964</v>
      </c>
      <c r="L26" s="39"/>
      <c r="M26" s="67">
        <v>-3.21</v>
      </c>
    </row>
    <row r="27" spans="1:13" s="41" customFormat="1" ht="13.5" customHeight="1">
      <c r="A27" s="35" t="s">
        <v>381</v>
      </c>
      <c r="B27" s="35"/>
      <c r="C27" s="17">
        <v>525</v>
      </c>
      <c r="D27" s="17"/>
      <c r="E27" s="17">
        <v>525</v>
      </c>
      <c r="F27" s="17"/>
      <c r="G27" s="66" t="s">
        <v>70</v>
      </c>
      <c r="H27" s="17"/>
      <c r="I27" s="66" t="s">
        <v>70</v>
      </c>
      <c r="J27" s="17"/>
      <c r="K27" s="17">
        <v>525</v>
      </c>
      <c r="L27" s="39"/>
      <c r="M27" s="67">
        <v>0</v>
      </c>
    </row>
    <row r="28" spans="1:13" s="41" customFormat="1" ht="13.5" customHeight="1">
      <c r="A28" s="35" t="s">
        <v>382</v>
      </c>
      <c r="B28" s="35"/>
      <c r="C28" s="17">
        <v>726</v>
      </c>
      <c r="D28" s="17"/>
      <c r="E28" s="17">
        <v>710</v>
      </c>
      <c r="F28" s="17"/>
      <c r="G28" s="66" t="s">
        <v>70</v>
      </c>
      <c r="H28" s="17"/>
      <c r="I28" s="17">
        <v>16</v>
      </c>
      <c r="J28" s="17"/>
      <c r="K28" s="17">
        <v>547</v>
      </c>
      <c r="L28" s="39"/>
      <c r="M28" s="67">
        <v>32.72</v>
      </c>
    </row>
    <row r="29" spans="1:13" s="41" customFormat="1" ht="13.5" customHeight="1">
      <c r="A29" s="33" t="s">
        <v>383</v>
      </c>
      <c r="B29" s="35"/>
      <c r="C29" s="68">
        <v>242</v>
      </c>
      <c r="D29" s="17"/>
      <c r="E29" s="68">
        <v>242</v>
      </c>
      <c r="F29" s="17"/>
      <c r="G29" s="69" t="s">
        <v>70</v>
      </c>
      <c r="H29" s="17"/>
      <c r="I29" s="69" t="s">
        <v>70</v>
      </c>
      <c r="J29" s="17"/>
      <c r="K29" s="68">
        <v>148</v>
      </c>
      <c r="L29" s="39"/>
      <c r="M29" s="70">
        <v>63.51</v>
      </c>
    </row>
    <row r="30" spans="1:13" s="41" customFormat="1" ht="13.5" customHeight="1">
      <c r="A30" s="35" t="s">
        <v>384</v>
      </c>
      <c r="B30" s="35"/>
      <c r="C30" s="17">
        <v>235</v>
      </c>
      <c r="D30" s="17"/>
      <c r="E30" s="17">
        <v>235</v>
      </c>
      <c r="F30" s="17"/>
      <c r="G30" s="66" t="s">
        <v>70</v>
      </c>
      <c r="H30" s="17"/>
      <c r="I30" s="66" t="s">
        <v>70</v>
      </c>
      <c r="J30" s="17"/>
      <c r="K30" s="17">
        <v>188</v>
      </c>
      <c r="L30" s="39"/>
      <c r="M30" s="67">
        <v>25</v>
      </c>
    </row>
    <row r="31" spans="1:13" s="41" customFormat="1" ht="13.5" customHeight="1">
      <c r="A31" s="35" t="s">
        <v>385</v>
      </c>
      <c r="B31" s="35"/>
      <c r="C31" s="17">
        <v>3916</v>
      </c>
      <c r="D31" s="17"/>
      <c r="E31" s="17">
        <v>3066</v>
      </c>
      <c r="F31" s="17"/>
      <c r="G31" s="66" t="s">
        <v>70</v>
      </c>
      <c r="H31" s="17"/>
      <c r="I31" s="17">
        <v>850</v>
      </c>
      <c r="J31" s="17"/>
      <c r="K31" s="17">
        <v>3410</v>
      </c>
      <c r="L31" s="39"/>
      <c r="M31" s="67">
        <v>14.84</v>
      </c>
    </row>
    <row r="32" spans="1:13" s="41" customFormat="1" ht="13.5" customHeight="1">
      <c r="A32" s="33" t="s">
        <v>386</v>
      </c>
      <c r="B32" s="33"/>
      <c r="C32" s="68">
        <v>30</v>
      </c>
      <c r="D32" s="68"/>
      <c r="E32" s="68">
        <v>30</v>
      </c>
      <c r="F32" s="68"/>
      <c r="G32" s="69" t="s">
        <v>70</v>
      </c>
      <c r="H32" s="68"/>
      <c r="I32" s="69" t="s">
        <v>70</v>
      </c>
      <c r="J32" s="68"/>
      <c r="K32" s="68">
        <v>29</v>
      </c>
      <c r="L32" s="71"/>
      <c r="M32" s="70">
        <v>3.45</v>
      </c>
    </row>
  </sheetData>
  <printOptions horizontalCentered="1"/>
  <pageMargins left="0.984251968503937" right="0.5905511811023623" top="1.7716535433070868" bottom="0.9448818897637796" header="0.5118110236220472" footer="0.5511811023622047"/>
  <pageSetup firstPageNumber="34" useFirstPageNumber="1"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showGridLines="0" workbookViewId="0" topLeftCell="A1">
      <selection activeCell="A50" sqref="A50"/>
    </sheetView>
  </sheetViews>
  <sheetFormatPr defaultColWidth="11.421875" defaultRowHeight="12.75"/>
  <cols>
    <col min="1" max="1" width="22.28125" style="0" customWidth="1"/>
    <col min="2" max="2" width="0.85546875" style="0" customWidth="1"/>
    <col min="3" max="3" width="24.28125" style="0" customWidth="1"/>
    <col min="4" max="4" width="0.85546875" style="0" customWidth="1"/>
    <col min="5" max="5" width="8.28125" style="0" customWidth="1"/>
    <col min="6" max="6" width="0.85546875" style="0" customWidth="1"/>
    <col min="7" max="7" width="8.57421875" style="0" customWidth="1"/>
    <col min="8" max="8" width="0.85546875" style="0" customWidth="1"/>
    <col min="9" max="9" width="9.421875" style="0" customWidth="1"/>
    <col min="10" max="10" width="0.85546875" style="0" customWidth="1"/>
    <col min="11" max="11" width="8.421875" style="0" customWidth="1"/>
    <col min="12" max="12" width="6.57421875" style="0" hidden="1" customWidth="1"/>
  </cols>
  <sheetData>
    <row r="1" ht="16.5">
      <c r="A1" s="191" t="s">
        <v>1</v>
      </c>
    </row>
    <row r="2" ht="18">
      <c r="A2" s="192"/>
    </row>
    <row r="3" spans="1:11" ht="18" customHeight="1">
      <c r="A3" s="189" t="s">
        <v>387</v>
      </c>
      <c r="B3" s="158"/>
      <c r="C3" s="125"/>
      <c r="D3" s="158"/>
      <c r="E3" s="158"/>
      <c r="F3" s="158"/>
      <c r="G3" s="158"/>
      <c r="H3" s="158"/>
      <c r="I3" s="158"/>
      <c r="J3" s="158"/>
      <c r="K3" s="158"/>
    </row>
    <row r="4" spans="1:11" ht="18.75" customHeight="1" thickBot="1">
      <c r="A4" s="190" t="s">
        <v>388</v>
      </c>
      <c r="B4" s="160"/>
      <c r="C4" s="130"/>
      <c r="D4" s="160"/>
      <c r="E4" s="160"/>
      <c r="F4" s="160"/>
      <c r="G4" s="160"/>
      <c r="H4" s="160"/>
      <c r="I4" s="160"/>
      <c r="J4" s="160"/>
      <c r="K4" s="160"/>
    </row>
    <row r="5" spans="1:11" s="41" customFormat="1" ht="13.5" customHeight="1">
      <c r="A5" s="35" t="s">
        <v>272</v>
      </c>
      <c r="B5" s="35"/>
      <c r="C5" s="35"/>
      <c r="D5" s="35"/>
      <c r="E5" s="91" t="s">
        <v>79</v>
      </c>
      <c r="F5" s="91"/>
      <c r="G5" s="91"/>
      <c r="H5" s="91"/>
      <c r="I5" s="91"/>
      <c r="J5" s="91"/>
      <c r="K5" s="91"/>
    </row>
    <row r="6" spans="1:11" s="41" customFormat="1" ht="13.5" customHeight="1">
      <c r="A6" s="35" t="s">
        <v>82</v>
      </c>
      <c r="B6" s="35"/>
      <c r="C6" s="35"/>
      <c r="D6" s="35"/>
      <c r="E6" s="35" t="s">
        <v>183</v>
      </c>
      <c r="F6" s="35"/>
      <c r="G6" s="92" t="s">
        <v>184</v>
      </c>
      <c r="H6" s="92"/>
      <c r="I6" s="92"/>
      <c r="J6" s="92"/>
      <c r="K6" s="92"/>
    </row>
    <row r="7" spans="1:11" s="41" customFormat="1" ht="13.5" customHeight="1">
      <c r="A7" s="35" t="s">
        <v>82</v>
      </c>
      <c r="B7" s="35"/>
      <c r="C7" s="35"/>
      <c r="D7" s="35"/>
      <c r="E7" s="35"/>
      <c r="F7" s="35"/>
      <c r="G7" s="35" t="s">
        <v>187</v>
      </c>
      <c r="H7" s="35"/>
      <c r="I7" s="35" t="s">
        <v>188</v>
      </c>
      <c r="J7" s="35"/>
      <c r="K7" s="35" t="s">
        <v>189</v>
      </c>
    </row>
    <row r="8" spans="1:11" s="41" customFormat="1" ht="13.5" customHeight="1">
      <c r="A8" s="92"/>
      <c r="B8" s="35"/>
      <c r="C8" s="92"/>
      <c r="D8" s="35"/>
      <c r="E8" s="92"/>
      <c r="F8" s="35"/>
      <c r="G8" s="92"/>
      <c r="H8" s="35"/>
      <c r="I8" s="92" t="s">
        <v>191</v>
      </c>
      <c r="J8" s="35"/>
      <c r="K8" s="92"/>
    </row>
    <row r="9" spans="1:11" s="41" customFormat="1" ht="13.5" customHeight="1">
      <c r="A9" s="34" t="s">
        <v>64</v>
      </c>
      <c r="B9" s="35"/>
      <c r="C9" s="34"/>
      <c r="D9" s="35"/>
      <c r="E9" s="38">
        <v>5485</v>
      </c>
      <c r="F9" s="17"/>
      <c r="G9" s="38">
        <v>3484</v>
      </c>
      <c r="H9" s="17"/>
      <c r="I9" s="73" t="s">
        <v>70</v>
      </c>
      <c r="J9" s="17"/>
      <c r="K9" s="38">
        <v>2001</v>
      </c>
    </row>
    <row r="10" spans="1:11" s="41" customFormat="1" ht="13.5" customHeight="1">
      <c r="A10" s="35" t="s">
        <v>389</v>
      </c>
      <c r="B10" s="35"/>
      <c r="C10" s="35" t="s">
        <v>390</v>
      </c>
      <c r="D10" s="35"/>
      <c r="E10" s="17">
        <v>1</v>
      </c>
      <c r="F10" s="17"/>
      <c r="G10" s="17" t="s">
        <v>70</v>
      </c>
      <c r="H10" s="17"/>
      <c r="I10" s="66" t="s">
        <v>70</v>
      </c>
      <c r="J10" s="17"/>
      <c r="K10" s="17">
        <v>1</v>
      </c>
    </row>
    <row r="11" spans="1:11" s="41" customFormat="1" ht="13.5" customHeight="1">
      <c r="A11" s="35" t="s">
        <v>389</v>
      </c>
      <c r="B11" s="35"/>
      <c r="C11" s="35" t="s">
        <v>391</v>
      </c>
      <c r="D11" s="35"/>
      <c r="E11" s="17">
        <v>3915</v>
      </c>
      <c r="F11" s="17"/>
      <c r="G11" s="17">
        <v>2391</v>
      </c>
      <c r="H11" s="17"/>
      <c r="I11" s="66" t="s">
        <v>70</v>
      </c>
      <c r="J11" s="17"/>
      <c r="K11" s="66">
        <v>1524</v>
      </c>
    </row>
    <row r="12" spans="1:11" s="41" customFormat="1" ht="13.5" customHeight="1">
      <c r="A12" s="35" t="s">
        <v>389</v>
      </c>
      <c r="B12" s="35"/>
      <c r="C12" s="35" t="s">
        <v>329</v>
      </c>
      <c r="D12" s="35"/>
      <c r="E12" s="17">
        <v>63</v>
      </c>
      <c r="F12" s="17"/>
      <c r="G12" s="17" t="s">
        <v>70</v>
      </c>
      <c r="H12" s="17"/>
      <c r="I12" s="66" t="s">
        <v>70</v>
      </c>
      <c r="J12" s="17"/>
      <c r="K12" s="17">
        <v>63</v>
      </c>
    </row>
    <row r="13" spans="1:11" s="41" customFormat="1" ht="13.5" customHeight="1">
      <c r="A13" s="35" t="s">
        <v>389</v>
      </c>
      <c r="B13" s="35"/>
      <c r="C13" s="35" t="s">
        <v>378</v>
      </c>
      <c r="D13" s="35"/>
      <c r="E13" s="17">
        <v>27</v>
      </c>
      <c r="F13" s="17"/>
      <c r="G13" s="17" t="s">
        <v>70</v>
      </c>
      <c r="H13" s="17"/>
      <c r="I13" s="66" t="s">
        <v>70</v>
      </c>
      <c r="J13" s="17"/>
      <c r="K13" s="17">
        <v>27</v>
      </c>
    </row>
    <row r="14" spans="1:11" s="41" customFormat="1" ht="13.5" customHeight="1">
      <c r="A14" s="33" t="s">
        <v>389</v>
      </c>
      <c r="B14" s="35"/>
      <c r="C14" s="33" t="s">
        <v>392</v>
      </c>
      <c r="D14" s="35"/>
      <c r="E14" s="68">
        <v>25</v>
      </c>
      <c r="F14" s="17"/>
      <c r="G14" s="68" t="s">
        <v>70</v>
      </c>
      <c r="H14" s="17"/>
      <c r="I14" s="69" t="s">
        <v>70</v>
      </c>
      <c r="J14" s="17"/>
      <c r="K14" s="68">
        <v>25</v>
      </c>
    </row>
    <row r="15" spans="1:11" s="72" customFormat="1" ht="13.5" customHeight="1">
      <c r="A15" s="35" t="s">
        <v>389</v>
      </c>
      <c r="B15" s="35"/>
      <c r="C15" s="35" t="s">
        <v>372</v>
      </c>
      <c r="D15" s="35"/>
      <c r="E15" s="17">
        <v>10</v>
      </c>
      <c r="F15" s="17"/>
      <c r="G15" s="17" t="s">
        <v>70</v>
      </c>
      <c r="H15" s="17"/>
      <c r="I15" s="66" t="s">
        <v>70</v>
      </c>
      <c r="J15" s="17"/>
      <c r="K15" s="17">
        <v>10</v>
      </c>
    </row>
    <row r="16" spans="1:11" s="41" customFormat="1" ht="13.5" customHeight="1">
      <c r="A16" s="35" t="s">
        <v>389</v>
      </c>
      <c r="B16" s="35"/>
      <c r="C16" s="35" t="s">
        <v>345</v>
      </c>
      <c r="D16" s="35"/>
      <c r="E16" s="17">
        <v>42</v>
      </c>
      <c r="F16" s="17"/>
      <c r="G16" s="17" t="s">
        <v>70</v>
      </c>
      <c r="H16" s="17"/>
      <c r="I16" s="66" t="s">
        <v>70</v>
      </c>
      <c r="J16" s="17"/>
      <c r="K16" s="66">
        <v>42</v>
      </c>
    </row>
    <row r="17" spans="1:11" s="41" customFormat="1" ht="13.5" customHeight="1">
      <c r="A17" s="35" t="s">
        <v>313</v>
      </c>
      <c r="B17" s="35"/>
      <c r="C17" s="35" t="s">
        <v>367</v>
      </c>
      <c r="D17" s="35"/>
      <c r="E17" s="17">
        <v>12</v>
      </c>
      <c r="F17" s="17"/>
      <c r="G17" s="17" t="s">
        <v>70</v>
      </c>
      <c r="H17" s="17"/>
      <c r="I17" s="66" t="s">
        <v>70</v>
      </c>
      <c r="J17" s="17"/>
      <c r="K17" s="17">
        <v>12</v>
      </c>
    </row>
    <row r="18" spans="1:11" s="41" customFormat="1" ht="13.5" customHeight="1">
      <c r="A18" s="35" t="s">
        <v>352</v>
      </c>
      <c r="B18" s="35"/>
      <c r="C18" s="35" t="s">
        <v>331</v>
      </c>
      <c r="D18" s="35"/>
      <c r="E18" s="17">
        <v>2</v>
      </c>
      <c r="F18" s="17"/>
      <c r="G18" s="17">
        <v>2</v>
      </c>
      <c r="H18" s="17"/>
      <c r="I18" s="66" t="s">
        <v>70</v>
      </c>
      <c r="J18" s="17"/>
      <c r="K18" s="17" t="s">
        <v>70</v>
      </c>
    </row>
    <row r="19" spans="1:11" s="41" customFormat="1" ht="13.5" customHeight="1">
      <c r="A19" s="33" t="s">
        <v>393</v>
      </c>
      <c r="B19" s="35"/>
      <c r="C19" s="33" t="s">
        <v>394</v>
      </c>
      <c r="D19" s="35"/>
      <c r="E19" s="68">
        <v>19</v>
      </c>
      <c r="F19" s="17"/>
      <c r="G19" s="68" t="s">
        <v>70</v>
      </c>
      <c r="H19" s="17"/>
      <c r="I19" s="69" t="s">
        <v>70</v>
      </c>
      <c r="J19" s="17"/>
      <c r="K19" s="68">
        <v>19</v>
      </c>
    </row>
    <row r="20" spans="1:11" s="72" customFormat="1" ht="13.5" customHeight="1">
      <c r="A20" s="35" t="s">
        <v>393</v>
      </c>
      <c r="B20" s="35"/>
      <c r="C20" s="35" t="s">
        <v>377</v>
      </c>
      <c r="D20" s="35"/>
      <c r="E20" s="17">
        <v>53</v>
      </c>
      <c r="F20" s="17"/>
      <c r="G20" s="17" t="s">
        <v>70</v>
      </c>
      <c r="H20" s="17"/>
      <c r="I20" s="66" t="s">
        <v>70</v>
      </c>
      <c r="J20" s="17"/>
      <c r="K20" s="17">
        <v>53</v>
      </c>
    </row>
    <row r="21" spans="1:11" s="41" customFormat="1" ht="13.5" customHeight="1">
      <c r="A21" s="35" t="s">
        <v>393</v>
      </c>
      <c r="B21" s="35"/>
      <c r="C21" s="35" t="s">
        <v>374</v>
      </c>
      <c r="D21" s="35"/>
      <c r="E21" s="17">
        <v>6</v>
      </c>
      <c r="F21" s="17"/>
      <c r="G21" s="17" t="s">
        <v>70</v>
      </c>
      <c r="H21" s="17"/>
      <c r="I21" s="66" t="s">
        <v>70</v>
      </c>
      <c r="J21" s="17"/>
      <c r="K21" s="66">
        <v>6</v>
      </c>
    </row>
    <row r="22" spans="1:11" s="41" customFormat="1" ht="13.5" customHeight="1">
      <c r="A22" s="35" t="s">
        <v>316</v>
      </c>
      <c r="B22" s="35"/>
      <c r="C22" s="35" t="s">
        <v>352</v>
      </c>
      <c r="D22" s="35"/>
      <c r="E22" s="17">
        <v>24</v>
      </c>
      <c r="F22" s="17"/>
      <c r="G22" s="17">
        <v>24</v>
      </c>
      <c r="H22" s="17"/>
      <c r="I22" s="66" t="s">
        <v>70</v>
      </c>
      <c r="J22" s="17"/>
      <c r="K22" s="17" t="s">
        <v>70</v>
      </c>
    </row>
    <row r="23" spans="1:11" s="41" customFormat="1" ht="13.5" customHeight="1">
      <c r="A23" s="35" t="s">
        <v>395</v>
      </c>
      <c r="B23" s="35"/>
      <c r="C23" s="35" t="s">
        <v>393</v>
      </c>
      <c r="D23" s="35"/>
      <c r="E23" s="17">
        <v>67</v>
      </c>
      <c r="F23" s="17"/>
      <c r="G23" s="17">
        <v>67</v>
      </c>
      <c r="H23" s="17"/>
      <c r="I23" s="66" t="s">
        <v>70</v>
      </c>
      <c r="J23" s="17"/>
      <c r="K23" s="17" t="s">
        <v>70</v>
      </c>
    </row>
    <row r="24" spans="1:11" s="41" customFormat="1" ht="13.5" customHeight="1">
      <c r="A24" s="33" t="s">
        <v>396</v>
      </c>
      <c r="B24" s="35"/>
      <c r="C24" s="33" t="s">
        <v>304</v>
      </c>
      <c r="D24" s="35"/>
      <c r="E24" s="68">
        <v>200</v>
      </c>
      <c r="F24" s="17"/>
      <c r="G24" s="68">
        <v>200</v>
      </c>
      <c r="H24" s="17"/>
      <c r="I24" s="69" t="s">
        <v>70</v>
      </c>
      <c r="J24" s="17"/>
      <c r="K24" s="68" t="s">
        <v>70</v>
      </c>
    </row>
    <row r="25" spans="1:11" s="72" customFormat="1" ht="13.5" customHeight="1">
      <c r="A25" s="35" t="s">
        <v>397</v>
      </c>
      <c r="B25" s="35"/>
      <c r="C25" s="35" t="s">
        <v>281</v>
      </c>
      <c r="D25" s="35"/>
      <c r="E25" s="17">
        <v>12</v>
      </c>
      <c r="F25" s="17"/>
      <c r="G25" s="17">
        <v>12</v>
      </c>
      <c r="H25" s="17"/>
      <c r="I25" s="66" t="s">
        <v>70</v>
      </c>
      <c r="J25" s="17"/>
      <c r="K25" s="17" t="s">
        <v>70</v>
      </c>
    </row>
    <row r="26" spans="1:11" s="41" customFormat="1" ht="13.5" customHeight="1">
      <c r="A26" s="35" t="s">
        <v>398</v>
      </c>
      <c r="B26" s="35"/>
      <c r="C26" s="35" t="s">
        <v>378</v>
      </c>
      <c r="D26" s="35"/>
      <c r="E26" s="17">
        <v>49</v>
      </c>
      <c r="F26" s="17"/>
      <c r="G26" s="17">
        <v>49</v>
      </c>
      <c r="H26" s="17"/>
      <c r="I26" s="66" t="s">
        <v>70</v>
      </c>
      <c r="J26" s="17"/>
      <c r="K26" s="66" t="s">
        <v>70</v>
      </c>
    </row>
    <row r="27" spans="1:11" s="41" customFormat="1" ht="13.5" customHeight="1">
      <c r="A27" s="35" t="s">
        <v>398</v>
      </c>
      <c r="B27" s="35"/>
      <c r="C27" s="35" t="s">
        <v>372</v>
      </c>
      <c r="D27" s="35"/>
      <c r="E27" s="17">
        <v>34</v>
      </c>
      <c r="F27" s="17"/>
      <c r="G27" s="17">
        <v>34</v>
      </c>
      <c r="H27" s="17"/>
      <c r="I27" s="66" t="s">
        <v>70</v>
      </c>
      <c r="J27" s="17"/>
      <c r="K27" s="17" t="s">
        <v>70</v>
      </c>
    </row>
    <row r="28" spans="1:11" s="41" customFormat="1" ht="13.5" customHeight="1">
      <c r="A28" s="35" t="s">
        <v>398</v>
      </c>
      <c r="B28" s="35"/>
      <c r="C28" s="35" t="s">
        <v>281</v>
      </c>
      <c r="D28" s="35"/>
      <c r="E28" s="17">
        <v>7</v>
      </c>
      <c r="F28" s="17"/>
      <c r="G28" s="17">
        <v>7</v>
      </c>
      <c r="H28" s="17"/>
      <c r="I28" s="66" t="s">
        <v>70</v>
      </c>
      <c r="J28" s="17"/>
      <c r="K28" s="17" t="s">
        <v>70</v>
      </c>
    </row>
    <row r="29" spans="1:11" s="41" customFormat="1" ht="13.5" customHeight="1">
      <c r="A29" s="33" t="s">
        <v>322</v>
      </c>
      <c r="B29" s="35"/>
      <c r="C29" s="33" t="s">
        <v>391</v>
      </c>
      <c r="D29" s="35"/>
      <c r="E29" s="68">
        <v>287</v>
      </c>
      <c r="F29" s="17"/>
      <c r="G29" s="68">
        <v>287</v>
      </c>
      <c r="H29" s="17"/>
      <c r="I29" s="69" t="s">
        <v>70</v>
      </c>
      <c r="J29" s="17"/>
      <c r="K29" s="68" t="s">
        <v>70</v>
      </c>
    </row>
    <row r="30" spans="1:11" s="72" customFormat="1" ht="13.5" customHeight="1">
      <c r="A30" s="35" t="s">
        <v>327</v>
      </c>
      <c r="B30" s="35"/>
      <c r="C30" s="35" t="s">
        <v>399</v>
      </c>
      <c r="D30" s="35"/>
      <c r="E30" s="17">
        <v>7</v>
      </c>
      <c r="F30" s="17"/>
      <c r="G30" s="17" t="s">
        <v>70</v>
      </c>
      <c r="H30" s="17"/>
      <c r="I30" s="66" t="s">
        <v>70</v>
      </c>
      <c r="J30" s="17"/>
      <c r="K30" s="17">
        <v>7</v>
      </c>
    </row>
    <row r="31" spans="1:11" s="41" customFormat="1" ht="13.5" customHeight="1">
      <c r="A31" s="35" t="s">
        <v>327</v>
      </c>
      <c r="B31" s="35"/>
      <c r="C31" s="35" t="s">
        <v>400</v>
      </c>
      <c r="D31" s="35"/>
      <c r="E31" s="17">
        <v>5</v>
      </c>
      <c r="F31" s="17"/>
      <c r="G31" s="17">
        <v>5</v>
      </c>
      <c r="H31" s="17"/>
      <c r="I31" s="66" t="s">
        <v>70</v>
      </c>
      <c r="J31" s="17"/>
      <c r="K31" s="66" t="s">
        <v>70</v>
      </c>
    </row>
    <row r="32" spans="1:11" s="41" customFormat="1" ht="13.5" customHeight="1">
      <c r="A32" s="35" t="s">
        <v>327</v>
      </c>
      <c r="B32" s="35"/>
      <c r="C32" s="35" t="s">
        <v>343</v>
      </c>
      <c r="D32" s="35"/>
      <c r="E32" s="17">
        <v>2</v>
      </c>
      <c r="F32" s="17"/>
      <c r="G32" s="17" t="s">
        <v>70</v>
      </c>
      <c r="H32" s="17"/>
      <c r="I32" s="66" t="s">
        <v>70</v>
      </c>
      <c r="J32" s="17"/>
      <c r="K32" s="17">
        <v>2</v>
      </c>
    </row>
    <row r="33" spans="1:11" s="41" customFormat="1" ht="13.5" customHeight="1">
      <c r="A33" s="35" t="s">
        <v>391</v>
      </c>
      <c r="B33" s="35"/>
      <c r="C33" s="35" t="s">
        <v>329</v>
      </c>
      <c r="D33" s="35"/>
      <c r="E33" s="17">
        <v>438</v>
      </c>
      <c r="F33" s="17"/>
      <c r="G33" s="17">
        <v>383</v>
      </c>
      <c r="H33" s="17"/>
      <c r="I33" s="66" t="s">
        <v>70</v>
      </c>
      <c r="J33" s="17"/>
      <c r="K33" s="17">
        <v>55</v>
      </c>
    </row>
    <row r="34" spans="1:11" s="41" customFormat="1" ht="13.5" customHeight="1">
      <c r="A34" s="33" t="s">
        <v>391</v>
      </c>
      <c r="B34" s="35"/>
      <c r="C34" s="33" t="s">
        <v>343</v>
      </c>
      <c r="D34" s="35"/>
      <c r="E34" s="68">
        <v>11</v>
      </c>
      <c r="F34" s="17"/>
      <c r="G34" s="68" t="s">
        <v>70</v>
      </c>
      <c r="H34" s="17"/>
      <c r="I34" s="69" t="s">
        <v>70</v>
      </c>
      <c r="J34" s="17"/>
      <c r="K34" s="68">
        <v>11</v>
      </c>
    </row>
    <row r="35" spans="1:11" s="72" customFormat="1" ht="13.5" customHeight="1">
      <c r="A35" s="35" t="s">
        <v>391</v>
      </c>
      <c r="B35" s="35"/>
      <c r="C35" s="35" t="s">
        <v>345</v>
      </c>
      <c r="D35" s="35"/>
      <c r="E35" s="17">
        <v>13</v>
      </c>
      <c r="F35" s="17"/>
      <c r="G35" s="17" t="s">
        <v>70</v>
      </c>
      <c r="H35" s="17"/>
      <c r="I35" s="66" t="s">
        <v>70</v>
      </c>
      <c r="J35" s="17"/>
      <c r="K35" s="17">
        <v>13</v>
      </c>
    </row>
    <row r="36" spans="1:11" s="41" customFormat="1" ht="13.5" customHeight="1">
      <c r="A36" s="35" t="s">
        <v>329</v>
      </c>
      <c r="B36" s="35"/>
      <c r="C36" s="35" t="s">
        <v>343</v>
      </c>
      <c r="D36" s="35"/>
      <c r="E36" s="17">
        <v>5</v>
      </c>
      <c r="F36" s="17"/>
      <c r="G36" s="17" t="s">
        <v>70</v>
      </c>
      <c r="H36" s="17"/>
      <c r="I36" s="66" t="s">
        <v>70</v>
      </c>
      <c r="J36" s="17"/>
      <c r="K36" s="66">
        <v>5</v>
      </c>
    </row>
    <row r="37" spans="1:11" s="41" customFormat="1" ht="13.5" customHeight="1">
      <c r="A37" s="35" t="s">
        <v>401</v>
      </c>
      <c r="B37" s="35"/>
      <c r="C37" s="35" t="s">
        <v>398</v>
      </c>
      <c r="D37" s="35"/>
      <c r="E37" s="17">
        <v>6</v>
      </c>
      <c r="F37" s="17"/>
      <c r="G37" s="17">
        <v>6</v>
      </c>
      <c r="H37" s="17"/>
      <c r="I37" s="66" t="s">
        <v>70</v>
      </c>
      <c r="J37" s="17"/>
      <c r="K37" s="17" t="s">
        <v>70</v>
      </c>
    </row>
    <row r="38" spans="1:11" s="41" customFormat="1" ht="13.5" customHeight="1">
      <c r="A38" s="35" t="s">
        <v>399</v>
      </c>
      <c r="B38" s="35"/>
      <c r="C38" s="35" t="s">
        <v>399</v>
      </c>
      <c r="D38" s="35"/>
      <c r="E38" s="17">
        <v>4</v>
      </c>
      <c r="F38" s="17"/>
      <c r="G38" s="17">
        <v>4</v>
      </c>
      <c r="H38" s="17"/>
      <c r="I38" s="66" t="s">
        <v>70</v>
      </c>
      <c r="J38" s="17"/>
      <c r="K38" s="17" t="s">
        <v>70</v>
      </c>
    </row>
    <row r="39" spans="1:11" s="41" customFormat="1" ht="13.5" customHeight="1">
      <c r="A39" s="33" t="s">
        <v>297</v>
      </c>
      <c r="B39" s="35"/>
      <c r="C39" s="33" t="s">
        <v>390</v>
      </c>
      <c r="D39" s="35"/>
      <c r="E39" s="68">
        <v>34</v>
      </c>
      <c r="F39" s="17"/>
      <c r="G39" s="68" t="s">
        <v>70</v>
      </c>
      <c r="H39" s="17"/>
      <c r="I39" s="69" t="s">
        <v>70</v>
      </c>
      <c r="J39" s="17"/>
      <c r="K39" s="68">
        <v>34</v>
      </c>
    </row>
    <row r="40" spans="1:11" s="72" customFormat="1" ht="13.5" customHeight="1">
      <c r="A40" s="35" t="s">
        <v>279</v>
      </c>
      <c r="B40" s="35"/>
      <c r="C40" s="35" t="s">
        <v>402</v>
      </c>
      <c r="D40" s="35"/>
      <c r="E40" s="17">
        <v>6</v>
      </c>
      <c r="F40" s="17"/>
      <c r="G40" s="17" t="s">
        <v>70</v>
      </c>
      <c r="H40" s="17"/>
      <c r="I40" s="66" t="s">
        <v>70</v>
      </c>
      <c r="J40" s="17"/>
      <c r="K40" s="17">
        <v>6</v>
      </c>
    </row>
    <row r="41" spans="1:11" s="41" customFormat="1" ht="13.5" customHeight="1">
      <c r="A41" s="35" t="s">
        <v>403</v>
      </c>
      <c r="B41" s="35"/>
      <c r="C41" s="35" t="s">
        <v>281</v>
      </c>
      <c r="D41" s="35"/>
      <c r="E41" s="17">
        <v>30</v>
      </c>
      <c r="F41" s="17"/>
      <c r="G41" s="17" t="s">
        <v>70</v>
      </c>
      <c r="H41" s="17"/>
      <c r="I41" s="66" t="s">
        <v>70</v>
      </c>
      <c r="J41" s="17"/>
      <c r="K41" s="66">
        <v>30</v>
      </c>
    </row>
    <row r="42" spans="1:11" s="41" customFormat="1" ht="13.5" customHeight="1">
      <c r="A42" s="35" t="s">
        <v>282</v>
      </c>
      <c r="B42" s="35"/>
      <c r="C42" s="35" t="s">
        <v>404</v>
      </c>
      <c r="D42" s="35"/>
      <c r="E42" s="17">
        <v>1</v>
      </c>
      <c r="F42" s="17"/>
      <c r="G42" s="17">
        <v>1</v>
      </c>
      <c r="H42" s="17"/>
      <c r="I42" s="66" t="s">
        <v>70</v>
      </c>
      <c r="J42" s="17"/>
      <c r="K42" s="17" t="s">
        <v>70</v>
      </c>
    </row>
    <row r="43" spans="1:11" s="41" customFormat="1" ht="13.5" customHeight="1">
      <c r="A43" s="35" t="s">
        <v>405</v>
      </c>
      <c r="B43" s="35"/>
      <c r="C43" s="35" t="s">
        <v>391</v>
      </c>
      <c r="D43" s="35"/>
      <c r="E43" s="17">
        <v>12</v>
      </c>
      <c r="F43" s="17"/>
      <c r="G43" s="17">
        <v>12</v>
      </c>
      <c r="H43" s="17"/>
      <c r="I43" s="66" t="s">
        <v>70</v>
      </c>
      <c r="J43" s="17"/>
      <c r="K43" s="17" t="s">
        <v>70</v>
      </c>
    </row>
    <row r="44" spans="1:11" s="41" customFormat="1" ht="13.5" customHeight="1">
      <c r="A44" s="33" t="s">
        <v>406</v>
      </c>
      <c r="B44" s="35"/>
      <c r="C44" s="33" t="s">
        <v>331</v>
      </c>
      <c r="D44" s="35"/>
      <c r="E44" s="68">
        <v>8</v>
      </c>
      <c r="F44" s="17"/>
      <c r="G44" s="68" t="s">
        <v>70</v>
      </c>
      <c r="H44" s="17"/>
      <c r="I44" s="69" t="s">
        <v>70</v>
      </c>
      <c r="J44" s="17"/>
      <c r="K44" s="68">
        <v>8</v>
      </c>
    </row>
    <row r="45" spans="1:11" s="72" customFormat="1" ht="13.5" customHeight="1">
      <c r="A45" s="35" t="s">
        <v>343</v>
      </c>
      <c r="B45" s="35"/>
      <c r="C45" s="35" t="s">
        <v>407</v>
      </c>
      <c r="D45" s="35"/>
      <c r="E45" s="17">
        <v>7</v>
      </c>
      <c r="F45" s="17"/>
      <c r="G45" s="17" t="s">
        <v>70</v>
      </c>
      <c r="H45" s="17"/>
      <c r="I45" s="66" t="s">
        <v>70</v>
      </c>
      <c r="J45" s="17"/>
      <c r="K45" s="17">
        <v>7</v>
      </c>
    </row>
    <row r="46" spans="1:11" s="41" customFormat="1" ht="13.5" customHeight="1">
      <c r="A46" s="35" t="s">
        <v>343</v>
      </c>
      <c r="B46" s="35"/>
      <c r="C46" s="35" t="s">
        <v>400</v>
      </c>
      <c r="D46" s="35"/>
      <c r="E46" s="17">
        <v>27</v>
      </c>
      <c r="F46" s="17"/>
      <c r="G46" s="17" t="s">
        <v>70</v>
      </c>
      <c r="H46" s="17"/>
      <c r="I46" s="66" t="s">
        <v>70</v>
      </c>
      <c r="J46" s="17"/>
      <c r="K46" s="66">
        <v>27</v>
      </c>
    </row>
    <row r="47" spans="1:11" s="41" customFormat="1" ht="13.5" customHeight="1">
      <c r="A47" s="35" t="s">
        <v>343</v>
      </c>
      <c r="B47" s="35"/>
      <c r="C47" s="35" t="s">
        <v>345</v>
      </c>
      <c r="D47" s="35"/>
      <c r="E47" s="17">
        <v>1</v>
      </c>
      <c r="F47" s="17"/>
      <c r="G47" s="17" t="s">
        <v>70</v>
      </c>
      <c r="H47" s="17"/>
      <c r="I47" s="66" t="s">
        <v>70</v>
      </c>
      <c r="J47" s="17"/>
      <c r="K47" s="17">
        <v>1</v>
      </c>
    </row>
    <row r="48" spans="1:11" s="41" customFormat="1" ht="13.5" customHeight="1">
      <c r="A48" s="35" t="s">
        <v>345</v>
      </c>
      <c r="B48" s="35"/>
      <c r="C48" s="35" t="s">
        <v>407</v>
      </c>
      <c r="D48" s="35"/>
      <c r="E48" s="17">
        <v>4</v>
      </c>
      <c r="F48" s="17"/>
      <c r="G48" s="17" t="s">
        <v>70</v>
      </c>
      <c r="H48" s="17"/>
      <c r="I48" s="66" t="s">
        <v>70</v>
      </c>
      <c r="J48" s="17"/>
      <c r="K48" s="17">
        <v>4</v>
      </c>
    </row>
    <row r="49" spans="1:11" s="41" customFormat="1" ht="13.5" customHeight="1">
      <c r="A49" s="33" t="s">
        <v>408</v>
      </c>
      <c r="B49" s="33"/>
      <c r="C49" s="33" t="s">
        <v>389</v>
      </c>
      <c r="D49" s="33"/>
      <c r="E49" s="68">
        <v>9</v>
      </c>
      <c r="F49" s="68"/>
      <c r="G49" s="68" t="s">
        <v>70</v>
      </c>
      <c r="H49" s="68"/>
      <c r="I49" s="69" t="s">
        <v>70</v>
      </c>
      <c r="J49" s="68"/>
      <c r="K49" s="68">
        <v>9</v>
      </c>
    </row>
  </sheetData>
  <printOptions horizontalCentered="1"/>
  <pageMargins left="0.984251968503937" right="0.5905511811023623" top="1.7716535433070868" bottom="0.9448818897637796" header="0.5118110236220472" footer="0.5511811023622047"/>
  <pageSetup firstPageNumber="34" useFirstPageNumber="1" fitToHeight="1" fitToWidth="1"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32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0.7109375" style="0" customWidth="1"/>
    <col min="2" max="2" width="0.71875" style="0" customWidth="1"/>
    <col min="3" max="3" width="8.00390625" style="0" customWidth="1"/>
    <col min="4" max="4" width="0.85546875" style="0" customWidth="1"/>
    <col min="5" max="5" width="6.8515625" style="0" customWidth="1"/>
    <col min="6" max="6" width="0.85546875" style="0" customWidth="1"/>
    <col min="7" max="7" width="7.140625" style="0" customWidth="1"/>
    <col min="8" max="8" width="0.85546875" style="0" customWidth="1"/>
    <col min="9" max="9" width="6.7109375" style="0" customWidth="1"/>
    <col min="10" max="10" width="0.85546875" style="0" customWidth="1"/>
    <col min="11" max="11" width="7.421875" style="0" customWidth="1"/>
    <col min="12" max="12" width="0.85546875" style="0" customWidth="1"/>
    <col min="13" max="13" width="6.421875" style="0" customWidth="1"/>
    <col min="14" max="14" width="0.85546875" style="0" customWidth="1"/>
    <col min="15" max="15" width="8.00390625" style="0" customWidth="1"/>
    <col min="16" max="16" width="0.85546875" style="0" customWidth="1"/>
    <col min="17" max="17" width="6.7109375" style="0" customWidth="1"/>
  </cols>
  <sheetData>
    <row r="1" ht="16.5">
      <c r="A1" s="191" t="s">
        <v>1</v>
      </c>
    </row>
    <row r="2" ht="18">
      <c r="A2" s="192"/>
    </row>
    <row r="3" spans="1:17" ht="18" customHeight="1">
      <c r="A3" s="189" t="s">
        <v>409</v>
      </c>
      <c r="B3" s="157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</row>
    <row r="4" spans="1:17" ht="18.75" customHeight="1" thickBot="1">
      <c r="A4" s="190" t="s">
        <v>410</v>
      </c>
      <c r="B4" s="159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32"/>
      <c r="O4" s="160"/>
      <c r="P4" s="160"/>
      <c r="Q4" s="160"/>
    </row>
    <row r="5" spans="1:17" s="41" customFormat="1" ht="13.5" customHeight="1">
      <c r="A5" s="37" t="s">
        <v>455</v>
      </c>
      <c r="B5" s="37"/>
      <c r="C5" s="133" t="s">
        <v>79</v>
      </c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37"/>
      <c r="O5" s="37" t="s">
        <v>80</v>
      </c>
      <c r="P5" s="37"/>
      <c r="Q5" s="37" t="s">
        <v>81</v>
      </c>
    </row>
    <row r="6" spans="1:17" s="41" customFormat="1" ht="13.5" customHeight="1">
      <c r="A6" s="37" t="s">
        <v>82</v>
      </c>
      <c r="B6" s="37"/>
      <c r="C6" s="37" t="s">
        <v>83</v>
      </c>
      <c r="D6" s="37"/>
      <c r="E6" s="37" t="s">
        <v>84</v>
      </c>
      <c r="F6" s="37"/>
      <c r="G6" s="37" t="s">
        <v>85</v>
      </c>
      <c r="H6" s="37"/>
      <c r="I6" s="37" t="s">
        <v>412</v>
      </c>
      <c r="J6" s="37"/>
      <c r="K6" s="37" t="s">
        <v>85</v>
      </c>
      <c r="L6" s="37"/>
      <c r="M6" s="37" t="s">
        <v>87</v>
      </c>
      <c r="N6" s="134"/>
      <c r="O6" s="37" t="s">
        <v>88</v>
      </c>
      <c r="P6" s="37"/>
      <c r="Q6" s="37" t="s">
        <v>185</v>
      </c>
    </row>
    <row r="7" spans="1:17" s="41" customFormat="1" ht="13.5" customHeight="1">
      <c r="A7" s="37" t="s">
        <v>82</v>
      </c>
      <c r="B7" s="37"/>
      <c r="C7" s="37" t="s">
        <v>244</v>
      </c>
      <c r="D7" s="37"/>
      <c r="E7" s="37" t="s">
        <v>91</v>
      </c>
      <c r="F7" s="37"/>
      <c r="G7" s="37" t="s">
        <v>413</v>
      </c>
      <c r="H7" s="37"/>
      <c r="I7" s="37" t="s">
        <v>91</v>
      </c>
      <c r="J7" s="37"/>
      <c r="K7" s="37" t="s">
        <v>93</v>
      </c>
      <c r="L7" s="37"/>
      <c r="M7" s="37" t="s">
        <v>94</v>
      </c>
      <c r="N7" s="134"/>
      <c r="O7" s="37" t="s">
        <v>95</v>
      </c>
      <c r="P7" s="37"/>
      <c r="Q7" s="37" t="s">
        <v>96</v>
      </c>
    </row>
    <row r="8" spans="1:17" s="41" customFormat="1" ht="13.5" customHeight="1">
      <c r="A8" s="93"/>
      <c r="B8" s="37"/>
      <c r="C8" s="93" t="s">
        <v>97</v>
      </c>
      <c r="D8" s="37"/>
      <c r="E8" s="93"/>
      <c r="F8" s="37"/>
      <c r="G8" s="93" t="s">
        <v>414</v>
      </c>
      <c r="H8" s="37"/>
      <c r="I8" s="93"/>
      <c r="J8" s="37"/>
      <c r="K8" s="93" t="s">
        <v>99</v>
      </c>
      <c r="L8" s="37"/>
      <c r="M8" s="93"/>
      <c r="N8" s="37"/>
      <c r="O8" s="37" t="s">
        <v>248</v>
      </c>
      <c r="P8" s="37"/>
      <c r="Q8" s="37" t="s">
        <v>192</v>
      </c>
    </row>
    <row r="9" spans="1:17" s="41" customFormat="1" ht="15" customHeight="1">
      <c r="A9" s="75" t="s">
        <v>255</v>
      </c>
      <c r="B9" s="37"/>
      <c r="C9" s="38">
        <v>1488161</v>
      </c>
      <c r="D9" s="17"/>
      <c r="E9" s="38">
        <v>747790</v>
      </c>
      <c r="F9" s="17"/>
      <c r="G9" s="38">
        <v>162461</v>
      </c>
      <c r="H9" s="17"/>
      <c r="I9" s="38">
        <v>343504</v>
      </c>
      <c r="J9" s="17"/>
      <c r="K9" s="38">
        <v>228921</v>
      </c>
      <c r="L9" s="17"/>
      <c r="M9" s="38">
        <v>5485</v>
      </c>
      <c r="N9" s="139"/>
      <c r="O9" s="38">
        <v>1507807</v>
      </c>
      <c r="P9" s="39"/>
      <c r="Q9" s="40">
        <v>-1.3029519029955425</v>
      </c>
    </row>
    <row r="10" spans="1:17" ht="12.75" customHeight="1">
      <c r="A10" s="21" t="s">
        <v>415</v>
      </c>
      <c r="B10" s="21"/>
      <c r="C10" s="45">
        <f>259860-10062</f>
        <v>249798</v>
      </c>
      <c r="D10" s="45"/>
      <c r="E10" s="45">
        <f>127329-4612</f>
        <v>122717</v>
      </c>
      <c r="F10" s="45"/>
      <c r="G10" s="45">
        <f>24979-1682</f>
        <v>23297</v>
      </c>
      <c r="H10" s="45"/>
      <c r="I10" s="45">
        <f>71372-1573</f>
        <v>69799</v>
      </c>
      <c r="J10" s="45"/>
      <c r="K10" s="45">
        <f>35514-2195</f>
        <v>33319</v>
      </c>
      <c r="L10" s="45"/>
      <c r="M10" s="45">
        <v>666</v>
      </c>
      <c r="N10" s="139"/>
      <c r="O10" s="45">
        <v>257310</v>
      </c>
      <c r="P10" s="46"/>
      <c r="Q10" s="47">
        <f>(C10-O10)*100/O10</f>
        <v>-2.91943570012825</v>
      </c>
    </row>
    <row r="11" spans="1:17" ht="12.75" customHeight="1">
      <c r="A11" s="21" t="s">
        <v>416</v>
      </c>
      <c r="B11" s="21"/>
      <c r="C11" s="45">
        <v>38261</v>
      </c>
      <c r="D11" s="45"/>
      <c r="E11" s="45">
        <v>15318</v>
      </c>
      <c r="F11" s="45"/>
      <c r="G11" s="45">
        <v>3900</v>
      </c>
      <c r="H11" s="45"/>
      <c r="I11" s="45">
        <v>10968</v>
      </c>
      <c r="J11" s="45"/>
      <c r="K11" s="45">
        <v>7930</v>
      </c>
      <c r="L11" s="45"/>
      <c r="M11" s="45">
        <v>145</v>
      </c>
      <c r="N11" s="145"/>
      <c r="O11" s="45">
        <v>39717</v>
      </c>
      <c r="P11" s="46"/>
      <c r="Q11" s="47">
        <v>-3.665936500742755</v>
      </c>
    </row>
    <row r="12" spans="1:17" ht="12.75" customHeight="1">
      <c r="A12" s="21" t="s">
        <v>417</v>
      </c>
      <c r="B12" s="21"/>
      <c r="C12" s="45">
        <v>34971</v>
      </c>
      <c r="D12" s="45"/>
      <c r="E12" s="45">
        <v>14958</v>
      </c>
      <c r="F12" s="45"/>
      <c r="G12" s="45">
        <v>3504</v>
      </c>
      <c r="H12" s="45"/>
      <c r="I12" s="45">
        <v>9417</v>
      </c>
      <c r="J12" s="45"/>
      <c r="K12" s="45">
        <v>7092</v>
      </c>
      <c r="L12" s="45"/>
      <c r="M12" s="45" t="s">
        <v>70</v>
      </c>
      <c r="N12" s="45"/>
      <c r="O12" s="45">
        <v>36525</v>
      </c>
      <c r="P12" s="46"/>
      <c r="Q12" s="47">
        <v>-4.254620123203286</v>
      </c>
    </row>
    <row r="13" spans="1:17" ht="12.75" customHeight="1">
      <c r="A13" s="21" t="s">
        <v>418</v>
      </c>
      <c r="B13" s="21"/>
      <c r="C13" s="45">
        <v>13172</v>
      </c>
      <c r="D13" s="45"/>
      <c r="E13" s="45">
        <v>5427</v>
      </c>
      <c r="F13" s="45"/>
      <c r="G13" s="45">
        <v>112</v>
      </c>
      <c r="H13" s="45"/>
      <c r="I13" s="45">
        <v>6350</v>
      </c>
      <c r="J13" s="45"/>
      <c r="K13" s="45">
        <v>1283</v>
      </c>
      <c r="L13" s="45"/>
      <c r="M13" s="45" t="s">
        <v>70</v>
      </c>
      <c r="N13" s="45"/>
      <c r="O13" s="45">
        <v>13320</v>
      </c>
      <c r="P13" s="46"/>
      <c r="Q13" s="47">
        <v>-1.1111111111111112</v>
      </c>
    </row>
    <row r="14" spans="1:17" ht="12.75" customHeight="1">
      <c r="A14" s="57" t="s">
        <v>419</v>
      </c>
      <c r="B14" s="21"/>
      <c r="C14" s="49">
        <v>45526</v>
      </c>
      <c r="D14" s="45"/>
      <c r="E14" s="49">
        <v>23593</v>
      </c>
      <c r="F14" s="45"/>
      <c r="G14" s="49">
        <v>3519</v>
      </c>
      <c r="H14" s="45"/>
      <c r="I14" s="49">
        <v>10332</v>
      </c>
      <c r="J14" s="45"/>
      <c r="K14" s="49">
        <v>8082</v>
      </c>
      <c r="L14" s="45"/>
      <c r="M14" s="49" t="s">
        <v>70</v>
      </c>
      <c r="N14" s="45"/>
      <c r="O14" s="49">
        <v>46791</v>
      </c>
      <c r="P14" s="46"/>
      <c r="Q14" s="50">
        <v>-2.703511359022034</v>
      </c>
    </row>
    <row r="15" spans="1:17" ht="12.75" customHeight="1">
      <c r="A15" s="21" t="s">
        <v>420</v>
      </c>
      <c r="B15" s="21"/>
      <c r="C15" s="45">
        <v>12544</v>
      </c>
      <c r="D15" s="45"/>
      <c r="E15" s="45">
        <v>4115</v>
      </c>
      <c r="F15" s="45"/>
      <c r="G15" s="45">
        <v>2581</v>
      </c>
      <c r="H15" s="45"/>
      <c r="I15" s="45">
        <v>3444</v>
      </c>
      <c r="J15" s="45"/>
      <c r="K15" s="45">
        <v>2404</v>
      </c>
      <c r="L15" s="45"/>
      <c r="M15" s="45" t="s">
        <v>70</v>
      </c>
      <c r="N15" s="45"/>
      <c r="O15" s="45">
        <v>13169</v>
      </c>
      <c r="P15" s="46"/>
      <c r="Q15" s="47">
        <v>-4.745994380742653</v>
      </c>
    </row>
    <row r="16" spans="1:17" ht="12.75" customHeight="1">
      <c r="A16" s="21" t="s">
        <v>421</v>
      </c>
      <c r="B16" s="21"/>
      <c r="C16" s="45">
        <v>32453</v>
      </c>
      <c r="D16" s="45"/>
      <c r="E16" s="45">
        <v>11896</v>
      </c>
      <c r="F16" s="45"/>
      <c r="G16" s="45">
        <v>2398</v>
      </c>
      <c r="H16" s="45"/>
      <c r="I16" s="45">
        <v>11797</v>
      </c>
      <c r="J16" s="45"/>
      <c r="K16" s="45">
        <v>6362</v>
      </c>
      <c r="L16" s="45"/>
      <c r="M16" s="45" t="s">
        <v>70</v>
      </c>
      <c r="N16" s="45"/>
      <c r="O16" s="45">
        <v>33542</v>
      </c>
      <c r="P16" s="46"/>
      <c r="Q16" s="47">
        <v>-3.2466758094329498</v>
      </c>
    </row>
    <row r="17" spans="1:17" ht="12.75" customHeight="1">
      <c r="A17" s="21" t="s">
        <v>422</v>
      </c>
      <c r="B17" s="21"/>
      <c r="C17" s="45">
        <v>92616</v>
      </c>
      <c r="D17" s="45"/>
      <c r="E17" s="45">
        <v>40474</v>
      </c>
      <c r="F17" s="45"/>
      <c r="G17" s="45">
        <v>8614</v>
      </c>
      <c r="H17" s="45"/>
      <c r="I17" s="45">
        <v>23979</v>
      </c>
      <c r="J17" s="45"/>
      <c r="K17" s="45">
        <v>19254</v>
      </c>
      <c r="L17" s="45"/>
      <c r="M17" s="45">
        <v>295</v>
      </c>
      <c r="N17" s="45"/>
      <c r="O17" s="45">
        <v>95777</v>
      </c>
      <c r="P17" s="46"/>
      <c r="Q17" s="47">
        <v>-3.300374829029934</v>
      </c>
    </row>
    <row r="18" spans="1:17" ht="12.75" customHeight="1">
      <c r="A18" s="21" t="s">
        <v>423</v>
      </c>
      <c r="B18" s="21"/>
      <c r="C18" s="45">
        <v>186055</v>
      </c>
      <c r="D18" s="45"/>
      <c r="E18" s="45">
        <v>90489</v>
      </c>
      <c r="F18" s="45"/>
      <c r="G18" s="45">
        <v>21909</v>
      </c>
      <c r="H18" s="45"/>
      <c r="I18" s="45">
        <v>46339</v>
      </c>
      <c r="J18" s="45"/>
      <c r="K18" s="45">
        <v>27131</v>
      </c>
      <c r="L18" s="45"/>
      <c r="M18" s="45">
        <v>187</v>
      </c>
      <c r="N18" s="45"/>
      <c r="O18" s="45">
        <v>189772</v>
      </c>
      <c r="P18" s="46"/>
      <c r="Q18" s="47">
        <v>-1.9586661889003647</v>
      </c>
    </row>
    <row r="19" spans="1:17" ht="12.75" customHeight="1">
      <c r="A19" s="57" t="s">
        <v>424</v>
      </c>
      <c r="B19" s="21"/>
      <c r="C19" s="49">
        <f>134816+10062</f>
        <v>144878</v>
      </c>
      <c r="D19" s="45"/>
      <c r="E19" s="51">
        <f>62165+4612</f>
        <v>66777</v>
      </c>
      <c r="F19" s="49"/>
      <c r="G19" s="51">
        <f>19776+1682</f>
        <v>21458</v>
      </c>
      <c r="H19" s="45"/>
      <c r="I19" s="49">
        <f>29465+1573</f>
        <v>31038</v>
      </c>
      <c r="J19" s="45"/>
      <c r="K19" s="51">
        <f>23410+2195</f>
        <v>25605</v>
      </c>
      <c r="L19" s="45"/>
      <c r="M19" s="51" t="s">
        <v>70</v>
      </c>
      <c r="N19" s="45"/>
      <c r="O19" s="49">
        <v>144359</v>
      </c>
      <c r="P19" s="46"/>
      <c r="Q19" s="50">
        <f>(C19-O19)*100/O19</f>
        <v>0.35952036242977575</v>
      </c>
    </row>
    <row r="20" spans="1:17" ht="12.75" customHeight="1">
      <c r="A20" s="21" t="s">
        <v>425</v>
      </c>
      <c r="B20" s="21"/>
      <c r="C20" s="45">
        <v>26812</v>
      </c>
      <c r="D20" s="45"/>
      <c r="E20" s="45">
        <v>9940</v>
      </c>
      <c r="F20" s="45"/>
      <c r="G20" s="45">
        <v>1867</v>
      </c>
      <c r="H20" s="45"/>
      <c r="I20" s="45">
        <v>9297</v>
      </c>
      <c r="J20" s="45"/>
      <c r="K20" s="45">
        <v>5708</v>
      </c>
      <c r="L20" s="45"/>
      <c r="M20" s="45" t="s">
        <v>70</v>
      </c>
      <c r="N20" s="45"/>
      <c r="O20" s="45">
        <v>27524</v>
      </c>
      <c r="P20" s="46"/>
      <c r="Q20" s="47">
        <v>-2.5868333091120475</v>
      </c>
    </row>
    <row r="21" spans="1:17" ht="12.75" customHeight="1">
      <c r="A21" s="21" t="s">
        <v>426</v>
      </c>
      <c r="B21" s="21"/>
      <c r="C21" s="45">
        <v>87228</v>
      </c>
      <c r="D21" s="45"/>
      <c r="E21" s="45">
        <v>43036</v>
      </c>
      <c r="F21" s="45"/>
      <c r="G21" s="45">
        <v>10581</v>
      </c>
      <c r="H21" s="45"/>
      <c r="I21" s="45">
        <v>20707</v>
      </c>
      <c r="J21" s="45"/>
      <c r="K21" s="45">
        <v>12904</v>
      </c>
      <c r="L21" s="45"/>
      <c r="M21" s="45" t="s">
        <v>70</v>
      </c>
      <c r="N21" s="45"/>
      <c r="O21" s="45">
        <v>92539</v>
      </c>
      <c r="P21" s="46"/>
      <c r="Q21" s="47">
        <v>-5.739201850030798</v>
      </c>
    </row>
    <row r="22" spans="1:17" ht="12.75" customHeight="1">
      <c r="A22" s="21" t="s">
        <v>427</v>
      </c>
      <c r="B22" s="21"/>
      <c r="C22" s="45">
        <v>237702</v>
      </c>
      <c r="D22" s="45"/>
      <c r="E22" s="45">
        <v>126296</v>
      </c>
      <c r="F22" s="45"/>
      <c r="G22" s="45">
        <v>38153</v>
      </c>
      <c r="H22" s="45"/>
      <c r="I22" s="45">
        <v>39705</v>
      </c>
      <c r="J22" s="45"/>
      <c r="K22" s="45">
        <v>29684</v>
      </c>
      <c r="L22" s="45"/>
      <c r="M22" s="45">
        <v>3864</v>
      </c>
      <c r="N22" s="45"/>
      <c r="O22" s="45">
        <v>242914</v>
      </c>
      <c r="P22" s="46"/>
      <c r="Q22" s="47">
        <v>-2.14561532064846</v>
      </c>
    </row>
    <row r="23" spans="1:17" ht="12.75" customHeight="1">
      <c r="A23" s="21" t="s">
        <v>428</v>
      </c>
      <c r="B23" s="21"/>
      <c r="C23" s="45">
        <v>38880</v>
      </c>
      <c r="D23" s="45"/>
      <c r="E23" s="45">
        <v>18654</v>
      </c>
      <c r="F23" s="45"/>
      <c r="G23" s="45">
        <v>2476</v>
      </c>
      <c r="H23" s="45"/>
      <c r="I23" s="45">
        <v>12169</v>
      </c>
      <c r="J23" s="45"/>
      <c r="K23" s="45">
        <v>5578</v>
      </c>
      <c r="L23" s="45"/>
      <c r="M23" s="45">
        <v>3</v>
      </c>
      <c r="N23" s="45"/>
      <c r="O23" s="45">
        <v>39678</v>
      </c>
      <c r="P23" s="46"/>
      <c r="Q23" s="47">
        <v>-2.0111900801451688</v>
      </c>
    </row>
    <row r="24" spans="1:17" ht="12.75" customHeight="1">
      <c r="A24" s="57" t="s">
        <v>429</v>
      </c>
      <c r="B24" s="21"/>
      <c r="C24" s="49">
        <v>17101</v>
      </c>
      <c r="D24" s="45"/>
      <c r="E24" s="49">
        <v>8320</v>
      </c>
      <c r="F24" s="45"/>
      <c r="G24" s="49">
        <v>2629</v>
      </c>
      <c r="H24" s="45"/>
      <c r="I24" s="49">
        <v>3590</v>
      </c>
      <c r="J24" s="45"/>
      <c r="K24" s="49">
        <v>2237</v>
      </c>
      <c r="L24" s="45"/>
      <c r="M24" s="49">
        <v>325</v>
      </c>
      <c r="N24" s="45"/>
      <c r="O24" s="49">
        <v>17932</v>
      </c>
      <c r="P24" s="46"/>
      <c r="Q24" s="50">
        <v>-4.63417354450145</v>
      </c>
    </row>
    <row r="25" spans="1:17" ht="12.75" customHeight="1">
      <c r="A25" s="21" t="s">
        <v>430</v>
      </c>
      <c r="B25" s="21"/>
      <c r="C25" s="45">
        <v>68786</v>
      </c>
      <c r="D25" s="45"/>
      <c r="E25" s="45">
        <v>31977</v>
      </c>
      <c r="F25" s="45"/>
      <c r="G25" s="45">
        <v>10295</v>
      </c>
      <c r="H25" s="45"/>
      <c r="I25" s="45">
        <v>15038</v>
      </c>
      <c r="J25" s="45"/>
      <c r="K25" s="45">
        <v>11476</v>
      </c>
      <c r="L25" s="45"/>
      <c r="M25" s="45" t="s">
        <v>70</v>
      </c>
      <c r="N25" s="45"/>
      <c r="O25" s="45">
        <v>71248</v>
      </c>
      <c r="P25" s="46"/>
      <c r="Q25" s="47">
        <v>-3.4555355939815855</v>
      </c>
    </row>
    <row r="26" spans="1:17" ht="12.75" customHeight="1">
      <c r="A26" s="21" t="s">
        <v>431</v>
      </c>
      <c r="B26" s="21"/>
      <c r="C26" s="45">
        <v>6897</v>
      </c>
      <c r="D26" s="45"/>
      <c r="E26" s="45">
        <v>2914</v>
      </c>
      <c r="F26" s="45"/>
      <c r="G26" s="45">
        <v>164</v>
      </c>
      <c r="H26" s="45"/>
      <c r="I26" s="45">
        <v>2153</v>
      </c>
      <c r="J26" s="45"/>
      <c r="K26" s="45">
        <v>1666</v>
      </c>
      <c r="L26" s="45"/>
      <c r="M26" s="45" t="s">
        <v>70</v>
      </c>
      <c r="N26" s="45"/>
      <c r="O26" s="45">
        <v>6695</v>
      </c>
      <c r="P26" s="46"/>
      <c r="Q26" s="47">
        <v>3.017176997759522</v>
      </c>
    </row>
    <row r="27" spans="1:17" ht="12.75" customHeight="1">
      <c r="A27" s="21" t="s">
        <v>432</v>
      </c>
      <c r="B27" s="21"/>
      <c r="C27" s="52" t="s">
        <v>433</v>
      </c>
      <c r="D27" s="45"/>
      <c r="E27" s="52" t="s">
        <v>434</v>
      </c>
      <c r="F27" s="45"/>
      <c r="G27" s="45" t="s">
        <v>435</v>
      </c>
      <c r="H27" s="45"/>
      <c r="I27" s="52" t="s">
        <v>436</v>
      </c>
      <c r="J27" s="45"/>
      <c r="K27" s="45" t="s">
        <v>435</v>
      </c>
      <c r="L27" s="45"/>
      <c r="M27" s="45" t="s">
        <v>70</v>
      </c>
      <c r="N27" s="45"/>
      <c r="O27" s="45">
        <v>1884</v>
      </c>
      <c r="P27" s="46"/>
      <c r="Q27" s="47">
        <v>0</v>
      </c>
    </row>
    <row r="28" spans="1:17" ht="12.75" customHeight="1">
      <c r="A28" s="21" t="s">
        <v>174</v>
      </c>
      <c r="B28" s="21"/>
      <c r="C28" s="45">
        <v>23868</v>
      </c>
      <c r="D28" s="45"/>
      <c r="E28" s="45">
        <v>12137</v>
      </c>
      <c r="F28" s="45"/>
      <c r="G28" s="45">
        <v>485</v>
      </c>
      <c r="H28" s="45"/>
      <c r="I28" s="45">
        <v>6251</v>
      </c>
      <c r="J28" s="45"/>
      <c r="K28" s="45">
        <v>4995</v>
      </c>
      <c r="L28" s="45"/>
      <c r="M28" s="45" t="s">
        <v>70</v>
      </c>
      <c r="N28" s="45"/>
      <c r="O28" s="45">
        <v>20212</v>
      </c>
      <c r="P28" s="46"/>
      <c r="Q28" s="47">
        <v>18.08826439738769</v>
      </c>
    </row>
    <row r="29" spans="1:17" ht="12.75" customHeight="1">
      <c r="A29" s="57" t="s">
        <v>155</v>
      </c>
      <c r="B29" s="57"/>
      <c r="C29" s="49">
        <v>128729</v>
      </c>
      <c r="D29" s="49"/>
      <c r="E29" s="49">
        <v>98613</v>
      </c>
      <c r="F29" s="49"/>
      <c r="G29" s="49">
        <v>4519</v>
      </c>
      <c r="H29" s="49"/>
      <c r="I29" s="51">
        <v>9386</v>
      </c>
      <c r="J29" s="49"/>
      <c r="K29" s="49">
        <v>16211</v>
      </c>
      <c r="L29" s="49"/>
      <c r="M29" s="49" t="s">
        <v>70</v>
      </c>
      <c r="N29" s="49"/>
      <c r="O29" s="49">
        <v>116899</v>
      </c>
      <c r="P29" s="58"/>
      <c r="Q29" s="50">
        <v>10.119847047451218</v>
      </c>
    </row>
    <row r="30" spans="1:17" ht="12.75">
      <c r="A30" s="151" t="s">
        <v>146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3"/>
      <c r="N30" s="1"/>
      <c r="O30" s="1"/>
      <c r="P30" s="1"/>
      <c r="Q30" s="3"/>
    </row>
    <row r="31" ht="12.75">
      <c r="A31" s="110" t="s">
        <v>456</v>
      </c>
    </row>
    <row r="32" ht="11.25" customHeight="1">
      <c r="A32" s="110" t="s">
        <v>437</v>
      </c>
    </row>
  </sheetData>
  <printOptions horizontalCentered="1"/>
  <pageMargins left="0.984251968503937" right="0.5905511811023623" top="1.7716535433070868" bottom="0.9448818897637796" header="0.5118110236220472" footer="0.5511811023622047"/>
  <pageSetup firstPageNumber="35" useFirstPageNumber="1" fitToHeight="13" horizontalDpi="300" verticalDpi="300" orientation="portrait" paperSize="9" scale="93" r:id="rId1"/>
  <rowBreaks count="9" manualBreakCount="9">
    <brk id="55" max="65535" man="1"/>
    <brk id="72" max="65535" man="1"/>
    <brk id="144" max="65535" man="1"/>
    <brk id="216" max="65535" man="1"/>
    <brk id="361" max="65535" man="1"/>
    <brk id="407" max="65535" man="1"/>
    <brk id="470" max="65535" man="1"/>
    <brk id="535" max="65535" man="1"/>
    <brk id="593" max="6553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M31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5.7109375" style="0" customWidth="1"/>
    <col min="2" max="2" width="0.85546875" style="0" customWidth="1"/>
    <col min="3" max="3" width="8.7109375" style="0" customWidth="1"/>
    <col min="4" max="4" width="0.85546875" style="0" customWidth="1"/>
    <col min="5" max="5" width="8.7109375" style="0" customWidth="1"/>
    <col min="6" max="6" width="0.85546875" style="0" customWidth="1"/>
    <col min="7" max="7" width="9.7109375" style="0" customWidth="1"/>
    <col min="8" max="8" width="0.85546875" style="0" customWidth="1"/>
    <col min="9" max="9" width="8.421875" style="0" customWidth="1"/>
    <col min="10" max="10" width="0.85546875" style="0" customWidth="1"/>
    <col min="11" max="11" width="8.7109375" style="0" customWidth="1"/>
    <col min="12" max="12" width="0.85546875" style="0" customWidth="1"/>
    <col min="13" max="13" width="8.7109375" style="0" customWidth="1"/>
  </cols>
  <sheetData>
    <row r="1" ht="16.5">
      <c r="A1" s="191" t="s">
        <v>1</v>
      </c>
    </row>
    <row r="2" ht="18">
      <c r="A2" s="192"/>
    </row>
    <row r="3" spans="1:13" ht="18" customHeight="1">
      <c r="A3" s="189" t="s">
        <v>438</v>
      </c>
      <c r="B3" s="157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</row>
    <row r="4" spans="1:13" ht="18.75" customHeight="1" thickBot="1">
      <c r="A4" s="190" t="s">
        <v>439</v>
      </c>
      <c r="B4" s="159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</row>
    <row r="5" spans="1:13" s="41" customFormat="1" ht="13.5" customHeight="1">
      <c r="A5" s="35" t="s">
        <v>411</v>
      </c>
      <c r="B5" s="35"/>
      <c r="C5" s="91" t="s">
        <v>79</v>
      </c>
      <c r="D5" s="91"/>
      <c r="E5" s="91"/>
      <c r="F5" s="91"/>
      <c r="G5" s="91"/>
      <c r="H5" s="91"/>
      <c r="I5" s="91"/>
      <c r="J5" s="35"/>
      <c r="K5" s="35" t="s">
        <v>80</v>
      </c>
      <c r="L5" s="35"/>
      <c r="M5" s="35" t="s">
        <v>81</v>
      </c>
    </row>
    <row r="6" spans="1:13" s="41" customFormat="1" ht="13.5" customHeight="1">
      <c r="A6" s="35" t="s">
        <v>82</v>
      </c>
      <c r="B6" s="35"/>
      <c r="C6" s="35" t="s">
        <v>95</v>
      </c>
      <c r="D6" s="35"/>
      <c r="E6" s="92" t="s">
        <v>184</v>
      </c>
      <c r="F6" s="92"/>
      <c r="G6" s="92"/>
      <c r="H6" s="92"/>
      <c r="I6" s="92"/>
      <c r="J6" s="35"/>
      <c r="K6" s="35" t="s">
        <v>88</v>
      </c>
      <c r="L6" s="35"/>
      <c r="M6" s="35" t="s">
        <v>185</v>
      </c>
    </row>
    <row r="7" spans="1:13" s="41" customFormat="1" ht="13.5" customHeight="1">
      <c r="A7" s="35" t="s">
        <v>82</v>
      </c>
      <c r="B7" s="35"/>
      <c r="C7" s="35" t="s">
        <v>440</v>
      </c>
      <c r="D7" s="35"/>
      <c r="E7" s="35" t="s">
        <v>187</v>
      </c>
      <c r="F7" s="35"/>
      <c r="G7" s="35" t="s">
        <v>188</v>
      </c>
      <c r="H7" s="35"/>
      <c r="I7" s="35" t="s">
        <v>189</v>
      </c>
      <c r="J7" s="35"/>
      <c r="K7" s="35" t="s">
        <v>95</v>
      </c>
      <c r="L7" s="35"/>
      <c r="M7" s="35" t="s">
        <v>96</v>
      </c>
    </row>
    <row r="8" spans="1:13" s="41" customFormat="1" ht="13.5" customHeight="1">
      <c r="A8" s="92"/>
      <c r="B8" s="35"/>
      <c r="C8" s="92"/>
      <c r="D8" s="35"/>
      <c r="E8" s="92"/>
      <c r="F8" s="35"/>
      <c r="G8" s="92" t="s">
        <v>191</v>
      </c>
      <c r="H8" s="35"/>
      <c r="I8" s="92"/>
      <c r="J8" s="35"/>
      <c r="K8" s="35" t="s">
        <v>100</v>
      </c>
      <c r="L8" s="35"/>
      <c r="M8" s="35" t="s">
        <v>192</v>
      </c>
    </row>
    <row r="9" spans="1:13" s="41" customFormat="1" ht="13.5" customHeight="1">
      <c r="A9" s="34" t="s">
        <v>255</v>
      </c>
      <c r="B9" s="35"/>
      <c r="C9" s="38">
        <v>343504</v>
      </c>
      <c r="D9" s="17"/>
      <c r="E9" s="38">
        <v>265109</v>
      </c>
      <c r="F9" s="17"/>
      <c r="G9" s="38">
        <v>14214</v>
      </c>
      <c r="H9" s="17"/>
      <c r="I9" s="38">
        <v>64181</v>
      </c>
      <c r="J9" s="17"/>
      <c r="K9" s="38">
        <v>347167</v>
      </c>
      <c r="L9" s="39"/>
      <c r="M9" s="40">
        <v>-1.06</v>
      </c>
    </row>
    <row r="10" spans="1:13" s="41" customFormat="1" ht="13.5" customHeight="1">
      <c r="A10" s="35" t="s">
        <v>415</v>
      </c>
      <c r="B10" s="35"/>
      <c r="C10" s="17">
        <f>71372-1573</f>
        <v>69799</v>
      </c>
      <c r="D10" s="17"/>
      <c r="E10" s="17">
        <f>59073-1343</f>
        <v>57730</v>
      </c>
      <c r="F10" s="17"/>
      <c r="G10" s="17">
        <v>1742</v>
      </c>
      <c r="H10" s="17"/>
      <c r="I10" s="17">
        <f>10557-230</f>
        <v>10327</v>
      </c>
      <c r="J10" s="17"/>
      <c r="K10" s="17">
        <v>71776</v>
      </c>
      <c r="L10" s="39"/>
      <c r="M10" s="67">
        <f>(C10-K10)*100/K10</f>
        <v>-2.754402585822559</v>
      </c>
    </row>
    <row r="11" spans="1:13" s="41" customFormat="1" ht="13.5" customHeight="1">
      <c r="A11" s="35" t="s">
        <v>416</v>
      </c>
      <c r="B11" s="35"/>
      <c r="C11" s="17">
        <v>10968</v>
      </c>
      <c r="D11" s="17"/>
      <c r="E11" s="17">
        <v>10102</v>
      </c>
      <c r="F11" s="17"/>
      <c r="G11" s="17">
        <v>246</v>
      </c>
      <c r="H11" s="17"/>
      <c r="I11" s="66">
        <v>620</v>
      </c>
      <c r="J11" s="17"/>
      <c r="K11" s="17">
        <v>11047</v>
      </c>
      <c r="L11" s="39"/>
      <c r="M11" s="67">
        <v>-0.72</v>
      </c>
    </row>
    <row r="12" spans="1:13" s="41" customFormat="1" ht="13.5" customHeight="1">
      <c r="A12" s="35" t="s">
        <v>417</v>
      </c>
      <c r="B12" s="35"/>
      <c r="C12" s="17">
        <v>9417</v>
      </c>
      <c r="D12" s="17"/>
      <c r="E12" s="17">
        <v>7026</v>
      </c>
      <c r="F12" s="17"/>
      <c r="G12" s="17">
        <v>1416</v>
      </c>
      <c r="H12" s="17"/>
      <c r="I12" s="17">
        <v>975</v>
      </c>
      <c r="J12" s="17"/>
      <c r="K12" s="17">
        <v>10537</v>
      </c>
      <c r="L12" s="39"/>
      <c r="M12" s="67">
        <v>-10.63</v>
      </c>
    </row>
    <row r="13" spans="1:13" s="41" customFormat="1" ht="13.5" customHeight="1">
      <c r="A13" s="35" t="s">
        <v>418</v>
      </c>
      <c r="B13" s="35"/>
      <c r="C13" s="17">
        <v>6350</v>
      </c>
      <c r="D13" s="17"/>
      <c r="E13" s="17">
        <v>4738</v>
      </c>
      <c r="F13" s="17"/>
      <c r="G13" s="17">
        <v>204</v>
      </c>
      <c r="H13" s="17"/>
      <c r="I13" s="17">
        <v>1408</v>
      </c>
      <c r="J13" s="17"/>
      <c r="K13" s="17">
        <v>6224</v>
      </c>
      <c r="L13" s="39"/>
      <c r="M13" s="67">
        <v>2.02</v>
      </c>
    </row>
    <row r="14" spans="1:13" s="41" customFormat="1" ht="13.5" customHeight="1">
      <c r="A14" s="33" t="s">
        <v>419</v>
      </c>
      <c r="B14" s="35"/>
      <c r="C14" s="68">
        <v>10332</v>
      </c>
      <c r="D14" s="17"/>
      <c r="E14" s="68">
        <v>9877</v>
      </c>
      <c r="F14" s="17"/>
      <c r="G14" s="68">
        <v>455</v>
      </c>
      <c r="H14" s="17"/>
      <c r="I14" s="69" t="s">
        <v>70</v>
      </c>
      <c r="J14" s="17"/>
      <c r="K14" s="68">
        <v>10236</v>
      </c>
      <c r="L14" s="39"/>
      <c r="M14" s="70">
        <v>0.94</v>
      </c>
    </row>
    <row r="15" spans="1:13" s="41" customFormat="1" ht="13.5" customHeight="1">
      <c r="A15" s="35" t="s">
        <v>420</v>
      </c>
      <c r="B15" s="35"/>
      <c r="C15" s="17">
        <v>3444</v>
      </c>
      <c r="D15" s="17"/>
      <c r="E15" s="17">
        <v>3107</v>
      </c>
      <c r="F15" s="17"/>
      <c r="G15" s="66" t="s">
        <v>70</v>
      </c>
      <c r="H15" s="17"/>
      <c r="I15" s="17">
        <v>337</v>
      </c>
      <c r="J15" s="17"/>
      <c r="K15" s="17">
        <v>3589</v>
      </c>
      <c r="L15" s="39"/>
      <c r="M15" s="67">
        <v>-4.04</v>
      </c>
    </row>
    <row r="16" spans="1:13" s="41" customFormat="1" ht="13.5" customHeight="1">
      <c r="A16" s="35" t="s">
        <v>421</v>
      </c>
      <c r="B16" s="35"/>
      <c r="C16" s="17">
        <v>11797</v>
      </c>
      <c r="D16" s="17"/>
      <c r="E16" s="17">
        <v>11629</v>
      </c>
      <c r="F16" s="17"/>
      <c r="G16" s="17">
        <v>168</v>
      </c>
      <c r="H16" s="17"/>
      <c r="I16" s="66" t="s">
        <v>70</v>
      </c>
      <c r="J16" s="17"/>
      <c r="K16" s="17">
        <v>12124</v>
      </c>
      <c r="L16" s="39"/>
      <c r="M16" s="67">
        <v>-2.7</v>
      </c>
    </row>
    <row r="17" spans="1:13" s="41" customFormat="1" ht="13.5" customHeight="1">
      <c r="A17" s="35" t="s">
        <v>422</v>
      </c>
      <c r="B17" s="35"/>
      <c r="C17" s="17">
        <v>23979</v>
      </c>
      <c r="D17" s="17"/>
      <c r="E17" s="17">
        <v>19938</v>
      </c>
      <c r="F17" s="17"/>
      <c r="G17" s="17">
        <v>1335</v>
      </c>
      <c r="H17" s="17"/>
      <c r="I17" s="17">
        <v>2706</v>
      </c>
      <c r="J17" s="17"/>
      <c r="K17" s="17">
        <v>25851</v>
      </c>
      <c r="L17" s="39"/>
      <c r="M17" s="67">
        <v>-7.24</v>
      </c>
    </row>
    <row r="18" spans="1:13" s="41" customFormat="1" ht="13.5" customHeight="1">
      <c r="A18" s="35" t="s">
        <v>423</v>
      </c>
      <c r="B18" s="35"/>
      <c r="C18" s="17">
        <v>46339</v>
      </c>
      <c r="D18" s="17"/>
      <c r="E18" s="17">
        <v>28586</v>
      </c>
      <c r="F18" s="17"/>
      <c r="G18" s="17">
        <v>3490</v>
      </c>
      <c r="H18" s="17"/>
      <c r="I18" s="17">
        <v>14263</v>
      </c>
      <c r="J18" s="17"/>
      <c r="K18" s="17">
        <v>48540</v>
      </c>
      <c r="L18" s="39"/>
      <c r="M18" s="67">
        <v>-4.53</v>
      </c>
    </row>
    <row r="19" spans="1:13" s="41" customFormat="1" ht="13.5" customHeight="1">
      <c r="A19" s="33" t="s">
        <v>424</v>
      </c>
      <c r="B19" s="35"/>
      <c r="C19" s="68">
        <f>29465+1573</f>
        <v>31038</v>
      </c>
      <c r="D19" s="17"/>
      <c r="E19" s="69">
        <f>25136+1343</f>
        <v>26479</v>
      </c>
      <c r="F19" s="17"/>
      <c r="G19" s="69">
        <v>370</v>
      </c>
      <c r="H19" s="17"/>
      <c r="I19" s="68">
        <f>3959+230</f>
        <v>4189</v>
      </c>
      <c r="J19" s="17"/>
      <c r="K19" s="68">
        <v>30624</v>
      </c>
      <c r="L19" s="39"/>
      <c r="M19" s="70">
        <f>(C19-K19)*100/K19</f>
        <v>1.3518808777429467</v>
      </c>
    </row>
    <row r="20" spans="1:13" s="41" customFormat="1" ht="13.5" customHeight="1">
      <c r="A20" s="35" t="s">
        <v>425</v>
      </c>
      <c r="B20" s="35"/>
      <c r="C20" s="17">
        <v>9297</v>
      </c>
      <c r="D20" s="17"/>
      <c r="E20" s="17">
        <v>8835</v>
      </c>
      <c r="F20" s="17"/>
      <c r="G20" s="17">
        <v>174</v>
      </c>
      <c r="H20" s="17"/>
      <c r="I20" s="17">
        <v>288</v>
      </c>
      <c r="J20" s="17"/>
      <c r="K20" s="17">
        <v>9266</v>
      </c>
      <c r="L20" s="39"/>
      <c r="M20" s="67">
        <v>0.33</v>
      </c>
    </row>
    <row r="21" spans="1:13" s="41" customFormat="1" ht="13.5" customHeight="1">
      <c r="A21" s="35" t="s">
        <v>426</v>
      </c>
      <c r="B21" s="35"/>
      <c r="C21" s="17">
        <v>20707</v>
      </c>
      <c r="D21" s="17"/>
      <c r="E21" s="17">
        <v>16738</v>
      </c>
      <c r="F21" s="17"/>
      <c r="G21" s="17">
        <v>1858</v>
      </c>
      <c r="H21" s="17"/>
      <c r="I21" s="17">
        <v>2111</v>
      </c>
      <c r="J21" s="17"/>
      <c r="K21" s="17">
        <v>22134</v>
      </c>
      <c r="L21" s="39"/>
      <c r="M21" s="67">
        <v>-6.45</v>
      </c>
    </row>
    <row r="22" spans="1:13" s="41" customFormat="1" ht="13.5" customHeight="1">
      <c r="A22" s="35" t="s">
        <v>427</v>
      </c>
      <c r="B22" s="35"/>
      <c r="C22" s="17">
        <v>39705</v>
      </c>
      <c r="D22" s="17"/>
      <c r="E22" s="17">
        <v>24654</v>
      </c>
      <c r="F22" s="17"/>
      <c r="G22" s="17">
        <v>1802</v>
      </c>
      <c r="H22" s="17"/>
      <c r="I22" s="17">
        <v>13249</v>
      </c>
      <c r="J22" s="17"/>
      <c r="K22" s="17">
        <v>39699</v>
      </c>
      <c r="L22" s="39"/>
      <c r="M22" s="67">
        <v>0.02</v>
      </c>
    </row>
    <row r="23" spans="1:13" s="41" customFormat="1" ht="13.5" customHeight="1">
      <c r="A23" s="35" t="s">
        <v>428</v>
      </c>
      <c r="B23" s="35"/>
      <c r="C23" s="17">
        <v>12169</v>
      </c>
      <c r="D23" s="17"/>
      <c r="E23" s="17">
        <v>9477</v>
      </c>
      <c r="F23" s="17"/>
      <c r="G23" s="17">
        <v>179</v>
      </c>
      <c r="H23" s="17"/>
      <c r="I23" s="17">
        <v>2513</v>
      </c>
      <c r="J23" s="17"/>
      <c r="K23" s="17">
        <v>12620</v>
      </c>
      <c r="L23" s="39"/>
      <c r="M23" s="67">
        <v>-3.57</v>
      </c>
    </row>
    <row r="24" spans="1:13" s="41" customFormat="1" ht="13.5" customHeight="1">
      <c r="A24" s="33" t="s">
        <v>429</v>
      </c>
      <c r="B24" s="35"/>
      <c r="C24" s="68">
        <v>3590</v>
      </c>
      <c r="D24" s="17"/>
      <c r="E24" s="68">
        <v>2333</v>
      </c>
      <c r="F24" s="17"/>
      <c r="G24" s="68" t="s">
        <v>70</v>
      </c>
      <c r="H24" s="17"/>
      <c r="I24" s="68">
        <v>1257</v>
      </c>
      <c r="J24" s="17"/>
      <c r="K24" s="68">
        <v>4042</v>
      </c>
      <c r="L24" s="39"/>
      <c r="M24" s="70">
        <v>-11.18</v>
      </c>
    </row>
    <row r="25" spans="1:13" s="41" customFormat="1" ht="13.5" customHeight="1">
      <c r="A25" s="35" t="s">
        <v>430</v>
      </c>
      <c r="B25" s="35"/>
      <c r="C25" s="17">
        <v>15038</v>
      </c>
      <c r="D25" s="17"/>
      <c r="E25" s="17">
        <v>11726</v>
      </c>
      <c r="F25" s="17"/>
      <c r="G25" s="66">
        <v>172</v>
      </c>
      <c r="H25" s="17"/>
      <c r="I25" s="17">
        <v>3140</v>
      </c>
      <c r="J25" s="17"/>
      <c r="K25" s="17">
        <v>15622</v>
      </c>
      <c r="L25" s="39"/>
      <c r="M25" s="67">
        <v>-3.74</v>
      </c>
    </row>
    <row r="26" spans="1:13" s="41" customFormat="1" ht="13.5" customHeight="1">
      <c r="A26" s="35" t="s">
        <v>431</v>
      </c>
      <c r="B26" s="35"/>
      <c r="C26" s="17">
        <v>2153</v>
      </c>
      <c r="D26" s="17"/>
      <c r="E26" s="17">
        <v>1531</v>
      </c>
      <c r="F26" s="17"/>
      <c r="G26" s="17">
        <v>603</v>
      </c>
      <c r="H26" s="17"/>
      <c r="I26" s="17">
        <v>19</v>
      </c>
      <c r="J26" s="17"/>
      <c r="K26" s="17">
        <v>2364</v>
      </c>
      <c r="L26" s="39"/>
      <c r="M26" s="67">
        <v>-8.93</v>
      </c>
    </row>
    <row r="27" spans="1:13" s="41" customFormat="1" ht="13.5" customHeight="1">
      <c r="A27" s="35" t="s">
        <v>432</v>
      </c>
      <c r="B27" s="35"/>
      <c r="C27" s="185" t="s">
        <v>441</v>
      </c>
      <c r="D27" s="17"/>
      <c r="E27" s="185" t="s">
        <v>442</v>
      </c>
      <c r="F27" s="17"/>
      <c r="G27" s="17" t="s">
        <v>443</v>
      </c>
      <c r="H27" s="17"/>
      <c r="I27" s="185" t="s">
        <v>444</v>
      </c>
      <c r="J27" s="17"/>
      <c r="K27" s="17">
        <v>1745</v>
      </c>
      <c r="L27" s="39"/>
      <c r="M27" s="67">
        <v>0</v>
      </c>
    </row>
    <row r="28" spans="1:13" s="41" customFormat="1" ht="13.5" customHeight="1">
      <c r="A28" s="35" t="s">
        <v>174</v>
      </c>
      <c r="B28" s="35"/>
      <c r="C28" s="17">
        <v>6251</v>
      </c>
      <c r="D28" s="17"/>
      <c r="E28" s="17" t="s">
        <v>70</v>
      </c>
      <c r="F28" s="17"/>
      <c r="G28" s="17" t="s">
        <v>70</v>
      </c>
      <c r="H28" s="17"/>
      <c r="I28" s="17">
        <v>6251</v>
      </c>
      <c r="J28" s="17"/>
      <c r="K28" s="17">
        <v>5212</v>
      </c>
      <c r="L28" s="39"/>
      <c r="M28" s="67">
        <v>19.93</v>
      </c>
    </row>
    <row r="29" spans="1:13" s="41" customFormat="1" ht="13.5" customHeight="1">
      <c r="A29" s="33" t="s">
        <v>155</v>
      </c>
      <c r="B29" s="33"/>
      <c r="C29" s="68">
        <v>9386</v>
      </c>
      <c r="D29" s="68"/>
      <c r="E29" s="68">
        <v>9386</v>
      </c>
      <c r="F29" s="68"/>
      <c r="G29" s="68" t="s">
        <v>70</v>
      </c>
      <c r="H29" s="68"/>
      <c r="I29" s="68" t="s">
        <v>70</v>
      </c>
      <c r="J29" s="68"/>
      <c r="K29" s="68">
        <v>3915</v>
      </c>
      <c r="L29" s="71"/>
      <c r="M29" s="70">
        <v>139.74</v>
      </c>
    </row>
    <row r="30" spans="1:13" ht="12.75">
      <c r="A30" s="186" t="s">
        <v>457</v>
      </c>
      <c r="B30" s="1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ht="11.25" customHeight="1">
      <c r="A31" s="186" t="s">
        <v>241</v>
      </c>
    </row>
  </sheetData>
  <printOptions horizontalCentered="1"/>
  <pageMargins left="0.984251968503937" right="0.5905511811023623" top="1.7716535433070868" bottom="0.9448818897637796" header="0.5118110236220472" footer="0.5118110236220472"/>
  <pageSetup firstPageNumber="36" useFirstPageNumber="1"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30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5.7109375" style="0" customWidth="1"/>
    <col min="2" max="2" width="0.85546875" style="0" customWidth="1"/>
    <col min="3" max="3" width="8.7109375" style="0" customWidth="1"/>
    <col min="4" max="4" width="0.85546875" style="0" customWidth="1"/>
    <col min="5" max="5" width="8.7109375" style="0" customWidth="1"/>
    <col min="6" max="6" width="0.85546875" style="0" customWidth="1"/>
    <col min="7" max="7" width="9.7109375" style="0" customWidth="1"/>
    <col min="8" max="8" width="0.85546875" style="0" customWidth="1"/>
    <col min="9" max="9" width="8.7109375" style="0" customWidth="1"/>
    <col min="10" max="10" width="0.85546875" style="0" customWidth="1"/>
    <col min="11" max="11" width="8.7109375" style="0" customWidth="1"/>
    <col min="12" max="12" width="0.85546875" style="0" customWidth="1"/>
    <col min="13" max="13" width="8.7109375" style="0" customWidth="1"/>
  </cols>
  <sheetData>
    <row r="1" ht="16.5">
      <c r="A1" s="191" t="s">
        <v>1</v>
      </c>
    </row>
    <row r="2" ht="18">
      <c r="A2" s="192"/>
    </row>
    <row r="3" spans="1:13" ht="18.75" customHeight="1">
      <c r="A3" s="189" t="s">
        <v>445</v>
      </c>
      <c r="B3" s="157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</row>
    <row r="4" spans="1:13" ht="18.75" customHeight="1">
      <c r="A4" s="189" t="s">
        <v>446</v>
      </c>
      <c r="B4" s="157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</row>
    <row r="5" spans="1:13" ht="18.75" customHeight="1" thickBot="1">
      <c r="A5" s="190" t="s">
        <v>19</v>
      </c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</row>
    <row r="6" spans="1:13" s="41" customFormat="1" ht="13.5" customHeight="1">
      <c r="A6" s="35" t="s">
        <v>411</v>
      </c>
      <c r="B6" s="35"/>
      <c r="C6" s="91" t="s">
        <v>79</v>
      </c>
      <c r="D6" s="91"/>
      <c r="E6" s="91"/>
      <c r="F6" s="91"/>
      <c r="G6" s="91"/>
      <c r="H6" s="91"/>
      <c r="I6" s="91"/>
      <c r="J6" s="35"/>
      <c r="K6" s="35" t="s">
        <v>80</v>
      </c>
      <c r="L6" s="35"/>
      <c r="M6" s="35" t="s">
        <v>81</v>
      </c>
    </row>
    <row r="7" spans="1:13" s="41" customFormat="1" ht="13.5" customHeight="1">
      <c r="A7" s="35" t="s">
        <v>82</v>
      </c>
      <c r="B7" s="35"/>
      <c r="C7" s="35" t="s">
        <v>95</v>
      </c>
      <c r="D7" s="35"/>
      <c r="E7" s="92" t="s">
        <v>184</v>
      </c>
      <c r="F7" s="92"/>
      <c r="G7" s="92"/>
      <c r="H7" s="92"/>
      <c r="I7" s="92"/>
      <c r="J7" s="35"/>
      <c r="K7" s="35" t="s">
        <v>88</v>
      </c>
      <c r="L7" s="35"/>
      <c r="M7" s="35" t="s">
        <v>185</v>
      </c>
    </row>
    <row r="8" spans="1:13" s="41" customFormat="1" ht="13.5" customHeight="1">
      <c r="A8" s="35" t="s">
        <v>82</v>
      </c>
      <c r="B8" s="35"/>
      <c r="C8" s="35" t="s">
        <v>440</v>
      </c>
      <c r="D8" s="35"/>
      <c r="E8" s="35" t="s">
        <v>187</v>
      </c>
      <c r="F8" s="35"/>
      <c r="G8" s="35" t="s">
        <v>188</v>
      </c>
      <c r="H8" s="35"/>
      <c r="I8" s="35" t="s">
        <v>189</v>
      </c>
      <c r="J8" s="35"/>
      <c r="K8" s="35" t="s">
        <v>95</v>
      </c>
      <c r="L8" s="35"/>
      <c r="M8" s="35" t="s">
        <v>96</v>
      </c>
    </row>
    <row r="9" spans="1:13" s="41" customFormat="1" ht="13.5" customHeight="1">
      <c r="A9" s="92"/>
      <c r="B9" s="35"/>
      <c r="C9" s="92"/>
      <c r="D9" s="35"/>
      <c r="E9" s="92"/>
      <c r="F9" s="35"/>
      <c r="G9" s="92" t="s">
        <v>191</v>
      </c>
      <c r="H9" s="35"/>
      <c r="I9" s="92"/>
      <c r="J9" s="35"/>
      <c r="K9" s="35" t="s">
        <v>100</v>
      </c>
      <c r="L9" s="35"/>
      <c r="M9" s="35" t="s">
        <v>192</v>
      </c>
    </row>
    <row r="10" spans="1:13" s="41" customFormat="1" ht="15" customHeight="1">
      <c r="A10" s="34" t="s">
        <v>255</v>
      </c>
      <c r="B10" s="35"/>
      <c r="C10" s="38">
        <v>228921</v>
      </c>
      <c r="D10" s="17"/>
      <c r="E10" s="38">
        <v>198134</v>
      </c>
      <c r="F10" s="17"/>
      <c r="G10" s="38">
        <v>4888</v>
      </c>
      <c r="H10" s="17"/>
      <c r="I10" s="38">
        <v>25899</v>
      </c>
      <c r="J10" s="17"/>
      <c r="K10" s="38">
        <v>228639</v>
      </c>
      <c r="L10" s="39"/>
      <c r="M10" s="40">
        <v>0.12</v>
      </c>
    </row>
    <row r="11" spans="1:13" s="41" customFormat="1" ht="13.5" customHeight="1">
      <c r="A11" s="35" t="s">
        <v>415</v>
      </c>
      <c r="B11" s="35"/>
      <c r="C11" s="17">
        <f>35514-2195</f>
        <v>33319</v>
      </c>
      <c r="D11" s="17"/>
      <c r="E11" s="17">
        <f>35097-2195</f>
        <v>32902</v>
      </c>
      <c r="F11" s="17"/>
      <c r="G11" s="17">
        <v>417</v>
      </c>
      <c r="H11" s="17"/>
      <c r="I11" s="66" t="s">
        <v>70</v>
      </c>
      <c r="J11" s="17"/>
      <c r="K11" s="17">
        <v>33856</v>
      </c>
      <c r="L11" s="39"/>
      <c r="M11" s="67">
        <f>(C11-K11)*100/K11</f>
        <v>-1.5861294896030245</v>
      </c>
    </row>
    <row r="12" spans="1:13" s="41" customFormat="1" ht="13.5" customHeight="1">
      <c r="A12" s="35" t="s">
        <v>416</v>
      </c>
      <c r="B12" s="35"/>
      <c r="C12" s="17">
        <v>7930</v>
      </c>
      <c r="D12" s="17"/>
      <c r="E12" s="17">
        <v>4891</v>
      </c>
      <c r="F12" s="17"/>
      <c r="G12" s="66" t="s">
        <v>70</v>
      </c>
      <c r="H12" s="17"/>
      <c r="I12" s="17">
        <v>3039</v>
      </c>
      <c r="J12" s="17"/>
      <c r="K12" s="17">
        <v>7946</v>
      </c>
      <c r="L12" s="39"/>
      <c r="M12" s="67">
        <v>-0.2</v>
      </c>
    </row>
    <row r="13" spans="1:13" s="41" customFormat="1" ht="13.5" customHeight="1">
      <c r="A13" s="35" t="s">
        <v>417</v>
      </c>
      <c r="B13" s="35"/>
      <c r="C13" s="17">
        <v>7092</v>
      </c>
      <c r="D13" s="17"/>
      <c r="E13" s="17">
        <v>7092</v>
      </c>
      <c r="F13" s="17"/>
      <c r="G13" s="66" t="s">
        <v>70</v>
      </c>
      <c r="H13" s="17"/>
      <c r="I13" s="66" t="s">
        <v>70</v>
      </c>
      <c r="J13" s="17"/>
      <c r="K13" s="17">
        <v>6590</v>
      </c>
      <c r="L13" s="39"/>
      <c r="M13" s="67">
        <v>7.62</v>
      </c>
    </row>
    <row r="14" spans="1:13" s="41" customFormat="1" ht="13.5" customHeight="1">
      <c r="A14" s="35" t="s">
        <v>418</v>
      </c>
      <c r="B14" s="35"/>
      <c r="C14" s="17">
        <v>1283</v>
      </c>
      <c r="D14" s="17"/>
      <c r="E14" s="17">
        <v>1283</v>
      </c>
      <c r="F14" s="17"/>
      <c r="G14" s="66" t="s">
        <v>70</v>
      </c>
      <c r="H14" s="17"/>
      <c r="I14" s="66" t="s">
        <v>70</v>
      </c>
      <c r="J14" s="17"/>
      <c r="K14" s="17">
        <v>1115</v>
      </c>
      <c r="L14" s="39"/>
      <c r="M14" s="67">
        <v>15.07</v>
      </c>
    </row>
    <row r="15" spans="1:13" s="41" customFormat="1" ht="13.5" customHeight="1">
      <c r="A15" s="33" t="s">
        <v>419</v>
      </c>
      <c r="B15" s="35"/>
      <c r="C15" s="68">
        <v>8082</v>
      </c>
      <c r="D15" s="17"/>
      <c r="E15" s="68">
        <v>8082</v>
      </c>
      <c r="F15" s="17"/>
      <c r="G15" s="69" t="s">
        <v>70</v>
      </c>
      <c r="H15" s="17"/>
      <c r="I15" s="69" t="s">
        <v>70</v>
      </c>
      <c r="J15" s="17"/>
      <c r="K15" s="68">
        <v>7992</v>
      </c>
      <c r="L15" s="39"/>
      <c r="M15" s="70">
        <v>1.13</v>
      </c>
    </row>
    <row r="16" spans="1:13" s="41" customFormat="1" ht="13.5" customHeight="1">
      <c r="A16" s="35" t="s">
        <v>420</v>
      </c>
      <c r="B16" s="35"/>
      <c r="C16" s="17">
        <v>2404</v>
      </c>
      <c r="D16" s="17"/>
      <c r="E16" s="17">
        <v>2404</v>
      </c>
      <c r="F16" s="17"/>
      <c r="G16" s="66" t="s">
        <v>70</v>
      </c>
      <c r="H16" s="17"/>
      <c r="I16" s="66" t="s">
        <v>70</v>
      </c>
      <c r="J16" s="17"/>
      <c r="K16" s="17">
        <v>2407</v>
      </c>
      <c r="L16" s="39"/>
      <c r="M16" s="67">
        <v>-0.12</v>
      </c>
    </row>
    <row r="17" spans="1:13" s="41" customFormat="1" ht="13.5" customHeight="1">
      <c r="A17" s="35" t="s">
        <v>421</v>
      </c>
      <c r="B17" s="35"/>
      <c r="C17" s="17">
        <v>6362</v>
      </c>
      <c r="D17" s="17"/>
      <c r="E17" s="17">
        <v>6362</v>
      </c>
      <c r="F17" s="17"/>
      <c r="G17" s="66" t="s">
        <v>70</v>
      </c>
      <c r="H17" s="17"/>
      <c r="I17" s="66" t="s">
        <v>70</v>
      </c>
      <c r="J17" s="17"/>
      <c r="K17" s="17">
        <v>6543</v>
      </c>
      <c r="L17" s="39"/>
      <c r="M17" s="67">
        <v>-2.77</v>
      </c>
    </row>
    <row r="18" spans="1:13" s="41" customFormat="1" ht="13.5" customHeight="1">
      <c r="A18" s="35" t="s">
        <v>422</v>
      </c>
      <c r="B18" s="35"/>
      <c r="C18" s="17">
        <v>19254</v>
      </c>
      <c r="D18" s="17"/>
      <c r="E18" s="17">
        <v>16992</v>
      </c>
      <c r="F18" s="17"/>
      <c r="G18" s="66" t="s">
        <v>70</v>
      </c>
      <c r="H18" s="17"/>
      <c r="I18" s="17">
        <v>2262</v>
      </c>
      <c r="J18" s="17"/>
      <c r="K18" s="17">
        <v>19635</v>
      </c>
      <c r="L18" s="39"/>
      <c r="M18" s="67">
        <v>-1.94</v>
      </c>
    </row>
    <row r="19" spans="1:13" s="41" customFormat="1" ht="13.5" customHeight="1">
      <c r="A19" s="35" t="s">
        <v>423</v>
      </c>
      <c r="B19" s="35"/>
      <c r="C19" s="17">
        <v>27131</v>
      </c>
      <c r="D19" s="17"/>
      <c r="E19" s="17">
        <v>18779</v>
      </c>
      <c r="F19" s="17"/>
      <c r="G19" s="17">
        <v>4212</v>
      </c>
      <c r="H19" s="17"/>
      <c r="I19" s="17">
        <v>4140</v>
      </c>
      <c r="J19" s="17"/>
      <c r="K19" s="17">
        <v>27471</v>
      </c>
      <c r="L19" s="39"/>
      <c r="M19" s="67">
        <v>-1.24</v>
      </c>
    </row>
    <row r="20" spans="1:13" s="41" customFormat="1" ht="13.5" customHeight="1">
      <c r="A20" s="33" t="s">
        <v>424</v>
      </c>
      <c r="B20" s="35"/>
      <c r="C20" s="68">
        <f>23410+2195</f>
        <v>25605</v>
      </c>
      <c r="D20" s="17"/>
      <c r="E20" s="68">
        <f>22375+2195</f>
        <v>24570</v>
      </c>
      <c r="F20" s="17"/>
      <c r="G20" s="69" t="s">
        <v>70</v>
      </c>
      <c r="H20" s="17"/>
      <c r="I20" s="68">
        <v>1035</v>
      </c>
      <c r="J20" s="17"/>
      <c r="K20" s="68">
        <v>25363</v>
      </c>
      <c r="L20" s="39"/>
      <c r="M20" s="70">
        <f>(C20-K20)*100/K20</f>
        <v>0.9541458029412925</v>
      </c>
    </row>
    <row r="21" spans="1:13" s="41" customFormat="1" ht="13.5" customHeight="1">
      <c r="A21" s="35" t="s">
        <v>425</v>
      </c>
      <c r="B21" s="35"/>
      <c r="C21" s="17">
        <v>5708</v>
      </c>
      <c r="D21" s="17"/>
      <c r="E21" s="17">
        <v>5559</v>
      </c>
      <c r="F21" s="17"/>
      <c r="G21" s="66" t="s">
        <v>70</v>
      </c>
      <c r="H21" s="17"/>
      <c r="I21" s="17">
        <v>149</v>
      </c>
      <c r="J21" s="17"/>
      <c r="K21" s="17">
        <v>5911</v>
      </c>
      <c r="L21" s="39"/>
      <c r="M21" s="67">
        <v>-3.43</v>
      </c>
    </row>
    <row r="22" spans="1:13" s="41" customFormat="1" ht="13.5" customHeight="1">
      <c r="A22" s="35" t="s">
        <v>426</v>
      </c>
      <c r="B22" s="35"/>
      <c r="C22" s="17">
        <v>12904</v>
      </c>
      <c r="D22" s="17"/>
      <c r="E22" s="17">
        <v>12904</v>
      </c>
      <c r="F22" s="17"/>
      <c r="G22" s="66" t="s">
        <v>70</v>
      </c>
      <c r="H22" s="17"/>
      <c r="I22" s="66" t="s">
        <v>70</v>
      </c>
      <c r="J22" s="17"/>
      <c r="K22" s="17">
        <v>13403</v>
      </c>
      <c r="L22" s="39"/>
      <c r="M22" s="67">
        <v>-3.72</v>
      </c>
    </row>
    <row r="23" spans="1:13" s="41" customFormat="1" ht="13.5" customHeight="1">
      <c r="A23" s="35" t="s">
        <v>427</v>
      </c>
      <c r="B23" s="35"/>
      <c r="C23" s="17">
        <v>29684</v>
      </c>
      <c r="D23" s="17"/>
      <c r="E23" s="17">
        <v>24930</v>
      </c>
      <c r="F23" s="17"/>
      <c r="G23" s="66">
        <v>259</v>
      </c>
      <c r="H23" s="17"/>
      <c r="I23" s="17">
        <v>4495</v>
      </c>
      <c r="J23" s="17"/>
      <c r="K23" s="17">
        <v>29525</v>
      </c>
      <c r="L23" s="39"/>
      <c r="M23" s="67">
        <v>0.54</v>
      </c>
    </row>
    <row r="24" spans="1:13" s="41" customFormat="1" ht="13.5" customHeight="1">
      <c r="A24" s="35" t="s">
        <v>428</v>
      </c>
      <c r="B24" s="35"/>
      <c r="C24" s="17">
        <v>5578</v>
      </c>
      <c r="D24" s="17"/>
      <c r="E24" s="17">
        <v>4467</v>
      </c>
      <c r="F24" s="17"/>
      <c r="G24" s="66" t="s">
        <v>70</v>
      </c>
      <c r="H24" s="17"/>
      <c r="I24" s="66">
        <v>1111</v>
      </c>
      <c r="J24" s="17"/>
      <c r="K24" s="17">
        <v>5445</v>
      </c>
      <c r="L24" s="39"/>
      <c r="M24" s="67">
        <v>2.44</v>
      </c>
    </row>
    <row r="25" spans="1:13" s="41" customFormat="1" ht="13.5" customHeight="1">
      <c r="A25" s="33" t="s">
        <v>429</v>
      </c>
      <c r="B25" s="35"/>
      <c r="C25" s="68">
        <v>2237</v>
      </c>
      <c r="D25" s="17"/>
      <c r="E25" s="68">
        <v>1816</v>
      </c>
      <c r="F25" s="17"/>
      <c r="G25" s="69" t="s">
        <v>70</v>
      </c>
      <c r="H25" s="17"/>
      <c r="I25" s="68">
        <v>421</v>
      </c>
      <c r="J25" s="17"/>
      <c r="K25" s="68">
        <v>2111</v>
      </c>
      <c r="L25" s="39"/>
      <c r="M25" s="70">
        <v>5.97</v>
      </c>
    </row>
    <row r="26" spans="1:13" s="41" customFormat="1" ht="13.5" customHeight="1">
      <c r="A26" s="35" t="s">
        <v>430</v>
      </c>
      <c r="B26" s="35"/>
      <c r="C26" s="17">
        <v>11476</v>
      </c>
      <c r="D26" s="17"/>
      <c r="E26" s="17">
        <v>7224</v>
      </c>
      <c r="F26" s="17"/>
      <c r="G26" s="66" t="s">
        <v>70</v>
      </c>
      <c r="H26" s="17"/>
      <c r="I26" s="17">
        <v>4252</v>
      </c>
      <c r="J26" s="17"/>
      <c r="K26" s="17">
        <v>11145</v>
      </c>
      <c r="L26" s="39"/>
      <c r="M26" s="67">
        <v>2.97</v>
      </c>
    </row>
    <row r="27" spans="1:13" s="41" customFormat="1" ht="13.5" customHeight="1">
      <c r="A27" s="35" t="s">
        <v>431</v>
      </c>
      <c r="B27" s="35"/>
      <c r="C27" s="17">
        <v>1666</v>
      </c>
      <c r="D27" s="17"/>
      <c r="E27" s="17">
        <v>1666</v>
      </c>
      <c r="F27" s="17"/>
      <c r="G27" s="66" t="s">
        <v>70</v>
      </c>
      <c r="H27" s="17"/>
      <c r="I27" s="66" t="s">
        <v>70</v>
      </c>
      <c r="J27" s="17"/>
      <c r="K27" s="17">
        <v>1720</v>
      </c>
      <c r="L27" s="39"/>
      <c r="M27" s="67">
        <v>-3.14</v>
      </c>
    </row>
    <row r="28" spans="1:13" s="41" customFormat="1" ht="13.5" customHeight="1">
      <c r="A28" s="35" t="s">
        <v>174</v>
      </c>
      <c r="B28" s="35"/>
      <c r="C28" s="17">
        <v>4995</v>
      </c>
      <c r="D28" s="17"/>
      <c r="E28" s="17" t="s">
        <v>70</v>
      </c>
      <c r="F28" s="17"/>
      <c r="G28" s="66" t="s">
        <v>70</v>
      </c>
      <c r="H28" s="17"/>
      <c r="I28" s="66">
        <v>4995</v>
      </c>
      <c r="J28" s="17"/>
      <c r="K28" s="17">
        <v>4667</v>
      </c>
      <c r="L28" s="39"/>
      <c r="M28" s="67">
        <v>7.03</v>
      </c>
    </row>
    <row r="29" spans="1:13" s="41" customFormat="1" ht="13.5" customHeight="1">
      <c r="A29" s="33" t="s">
        <v>155</v>
      </c>
      <c r="B29" s="33"/>
      <c r="C29" s="68">
        <v>16211</v>
      </c>
      <c r="D29" s="68"/>
      <c r="E29" s="68">
        <v>16211</v>
      </c>
      <c r="F29" s="68"/>
      <c r="G29" s="69" t="s">
        <v>70</v>
      </c>
      <c r="H29" s="68"/>
      <c r="I29" s="69" t="s">
        <v>70</v>
      </c>
      <c r="J29" s="68"/>
      <c r="K29" s="68">
        <v>15794</v>
      </c>
      <c r="L29" s="71"/>
      <c r="M29" s="70">
        <v>2.64</v>
      </c>
    </row>
    <row r="30" spans="1:13" ht="12.75">
      <c r="A30" s="1"/>
      <c r="B30" s="1"/>
      <c r="C30" s="3" t="s">
        <v>447</v>
      </c>
      <c r="D30" s="3"/>
      <c r="E30" s="3" t="s">
        <v>447</v>
      </c>
      <c r="F30" s="3"/>
      <c r="G30" s="3" t="s">
        <v>447</v>
      </c>
      <c r="H30" s="3"/>
      <c r="I30" s="3" t="s">
        <v>447</v>
      </c>
      <c r="J30" s="3"/>
      <c r="K30" s="3" t="s">
        <v>447</v>
      </c>
      <c r="L30" s="3"/>
      <c r="M30" s="3" t="s">
        <v>447</v>
      </c>
    </row>
  </sheetData>
  <printOptions horizontalCentered="1"/>
  <pageMargins left="0.984251968503937" right="0.5905511811023623" top="1.7716535433070868" bottom="0.9448818897637796" header="0.5118110236220472" footer="0.5118110236220472"/>
  <pageSetup firstPageNumber="37" useFirstPageNumber="1"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32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4.421875" style="0" customWidth="1"/>
    <col min="2" max="2" width="0.71875" style="0" customWidth="1"/>
    <col min="3" max="3" width="8.7109375" style="0" customWidth="1"/>
    <col min="4" max="4" width="0.85546875" style="0" customWidth="1"/>
    <col min="5" max="5" width="8.7109375" style="0" customWidth="1"/>
    <col min="6" max="6" width="0.85546875" style="0" customWidth="1"/>
    <col min="7" max="7" width="9.7109375" style="0" customWidth="1"/>
    <col min="8" max="8" width="0.85546875" style="0" customWidth="1"/>
    <col min="9" max="9" width="8.7109375" style="0" customWidth="1"/>
    <col min="10" max="10" width="0.85546875" style="0" customWidth="1"/>
    <col min="11" max="11" width="8.7109375" style="0" customWidth="1"/>
    <col min="12" max="12" width="0.85546875" style="0" customWidth="1"/>
    <col min="13" max="13" width="8.7109375" style="0" customWidth="1"/>
  </cols>
  <sheetData>
    <row r="1" ht="16.5">
      <c r="A1" s="191" t="s">
        <v>1</v>
      </c>
    </row>
    <row r="2" ht="18">
      <c r="A2" s="192"/>
    </row>
    <row r="3" spans="1:13" ht="18" customHeight="1">
      <c r="A3" s="189" t="s">
        <v>448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</row>
    <row r="4" spans="1:13" ht="18" customHeight="1">
      <c r="A4" s="189" t="s">
        <v>243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</row>
    <row r="5" spans="1:13" ht="18.75" customHeight="1" thickBot="1">
      <c r="A5" s="190" t="s">
        <v>439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</row>
    <row r="6" spans="1:13" s="41" customFormat="1" ht="13.5" customHeight="1">
      <c r="A6" s="35" t="s">
        <v>411</v>
      </c>
      <c r="B6" s="35"/>
      <c r="C6" s="91" t="s">
        <v>79</v>
      </c>
      <c r="D6" s="91"/>
      <c r="E6" s="91"/>
      <c r="F6" s="91"/>
      <c r="G6" s="91"/>
      <c r="H6" s="91"/>
      <c r="I6" s="91"/>
      <c r="J6" s="35"/>
      <c r="K6" s="35" t="s">
        <v>80</v>
      </c>
      <c r="L6" s="35"/>
      <c r="M6" s="35" t="s">
        <v>81</v>
      </c>
    </row>
    <row r="7" spans="1:13" s="41" customFormat="1" ht="13.5" customHeight="1">
      <c r="A7" s="35" t="s">
        <v>82</v>
      </c>
      <c r="B7" s="35"/>
      <c r="C7" s="35" t="s">
        <v>95</v>
      </c>
      <c r="D7" s="35"/>
      <c r="E7" s="92" t="s">
        <v>184</v>
      </c>
      <c r="F7" s="92"/>
      <c r="G7" s="92"/>
      <c r="H7" s="92"/>
      <c r="I7" s="92"/>
      <c r="J7" s="35"/>
      <c r="K7" s="35" t="s">
        <v>88</v>
      </c>
      <c r="L7" s="35"/>
      <c r="M7" s="35" t="s">
        <v>185</v>
      </c>
    </row>
    <row r="8" spans="1:13" s="41" customFormat="1" ht="13.5" customHeight="1">
      <c r="A8" s="35" t="s">
        <v>82</v>
      </c>
      <c r="B8" s="35"/>
      <c r="C8" s="35" t="s">
        <v>440</v>
      </c>
      <c r="D8" s="35"/>
      <c r="E8" s="35" t="s">
        <v>187</v>
      </c>
      <c r="F8" s="35"/>
      <c r="G8" s="35" t="s">
        <v>188</v>
      </c>
      <c r="H8" s="35"/>
      <c r="I8" s="35" t="s">
        <v>189</v>
      </c>
      <c r="J8" s="35"/>
      <c r="K8" s="35" t="s">
        <v>95</v>
      </c>
      <c r="L8" s="35"/>
      <c r="M8" s="35" t="s">
        <v>96</v>
      </c>
    </row>
    <row r="9" spans="1:13" s="41" customFormat="1" ht="13.5" customHeight="1">
      <c r="A9" s="92"/>
      <c r="B9" s="35"/>
      <c r="C9" s="92"/>
      <c r="D9" s="35"/>
      <c r="E9" s="92"/>
      <c r="F9" s="35"/>
      <c r="G9" s="92" t="s">
        <v>191</v>
      </c>
      <c r="H9" s="35"/>
      <c r="I9" s="92"/>
      <c r="J9" s="35"/>
      <c r="K9" s="35" t="s">
        <v>100</v>
      </c>
      <c r="L9" s="35"/>
      <c r="M9" s="35" t="s">
        <v>192</v>
      </c>
    </row>
    <row r="10" spans="1:13" s="41" customFormat="1" ht="15" customHeight="1">
      <c r="A10" s="34" t="s">
        <v>255</v>
      </c>
      <c r="B10" s="35"/>
      <c r="C10" s="38">
        <v>747790</v>
      </c>
      <c r="D10" s="17"/>
      <c r="E10" s="38">
        <v>667844</v>
      </c>
      <c r="F10" s="17"/>
      <c r="G10" s="38">
        <v>4727</v>
      </c>
      <c r="H10" s="17"/>
      <c r="I10" s="38">
        <v>75219</v>
      </c>
      <c r="J10" s="17"/>
      <c r="K10" s="38">
        <v>771823</v>
      </c>
      <c r="L10" s="39"/>
      <c r="M10" s="40">
        <v>-3.11</v>
      </c>
    </row>
    <row r="11" spans="1:13" s="41" customFormat="1" ht="13.5" customHeight="1">
      <c r="A11" s="35" t="s">
        <v>415</v>
      </c>
      <c r="B11" s="35"/>
      <c r="C11" s="17">
        <f>127329-4612</f>
        <v>122717</v>
      </c>
      <c r="D11" s="17"/>
      <c r="E11" s="17">
        <f>125034-4239</f>
        <v>120795</v>
      </c>
      <c r="F11" s="17"/>
      <c r="G11" s="17" t="s">
        <v>70</v>
      </c>
      <c r="H11" s="17"/>
      <c r="I11" s="17">
        <f>2295-373</f>
        <v>1922</v>
      </c>
      <c r="J11" s="17"/>
      <c r="K11" s="17">
        <v>128101</v>
      </c>
      <c r="L11" s="39"/>
      <c r="M11" s="67">
        <f>(C11-K11)*100/K11</f>
        <v>-4.202933622688348</v>
      </c>
    </row>
    <row r="12" spans="1:13" s="41" customFormat="1" ht="13.5" customHeight="1">
      <c r="A12" s="35" t="s">
        <v>416</v>
      </c>
      <c r="B12" s="35"/>
      <c r="C12" s="17">
        <v>15318</v>
      </c>
      <c r="D12" s="17"/>
      <c r="E12" s="17">
        <v>15318</v>
      </c>
      <c r="F12" s="17"/>
      <c r="G12" s="66" t="s">
        <v>70</v>
      </c>
      <c r="H12" s="17"/>
      <c r="I12" s="66" t="s">
        <v>70</v>
      </c>
      <c r="J12" s="17"/>
      <c r="K12" s="17">
        <v>16834</v>
      </c>
      <c r="L12" s="39"/>
      <c r="M12" s="67">
        <v>-9.01</v>
      </c>
    </row>
    <row r="13" spans="1:13" s="41" customFormat="1" ht="13.5" customHeight="1">
      <c r="A13" s="35" t="s">
        <v>417</v>
      </c>
      <c r="B13" s="35"/>
      <c r="C13" s="17">
        <v>14958</v>
      </c>
      <c r="D13" s="17"/>
      <c r="E13" s="17">
        <v>14958</v>
      </c>
      <c r="F13" s="17"/>
      <c r="G13" s="66" t="s">
        <v>70</v>
      </c>
      <c r="H13" s="17"/>
      <c r="I13" s="66" t="s">
        <v>70</v>
      </c>
      <c r="J13" s="17"/>
      <c r="K13" s="17">
        <v>15912</v>
      </c>
      <c r="L13" s="39"/>
      <c r="M13" s="67">
        <v>-6</v>
      </c>
    </row>
    <row r="14" spans="1:13" s="41" customFormat="1" ht="13.5" customHeight="1">
      <c r="A14" s="35" t="s">
        <v>418</v>
      </c>
      <c r="B14" s="35"/>
      <c r="C14" s="17">
        <v>5427</v>
      </c>
      <c r="D14" s="17"/>
      <c r="E14" s="17">
        <v>5427</v>
      </c>
      <c r="F14" s="17"/>
      <c r="G14" s="66" t="s">
        <v>70</v>
      </c>
      <c r="H14" s="17"/>
      <c r="I14" s="66" t="s">
        <v>70</v>
      </c>
      <c r="J14" s="17"/>
      <c r="K14" s="17">
        <v>5874</v>
      </c>
      <c r="L14" s="39"/>
      <c r="M14" s="67">
        <v>-7.61</v>
      </c>
    </row>
    <row r="15" spans="1:13" s="41" customFormat="1" ht="13.5" customHeight="1">
      <c r="A15" s="33" t="s">
        <v>419</v>
      </c>
      <c r="B15" s="35"/>
      <c r="C15" s="68">
        <v>23593</v>
      </c>
      <c r="D15" s="17"/>
      <c r="E15" s="68">
        <v>23593</v>
      </c>
      <c r="F15" s="17"/>
      <c r="G15" s="69" t="s">
        <v>70</v>
      </c>
      <c r="H15" s="17"/>
      <c r="I15" s="69" t="s">
        <v>70</v>
      </c>
      <c r="J15" s="17"/>
      <c r="K15" s="68">
        <v>24864</v>
      </c>
      <c r="L15" s="39"/>
      <c r="M15" s="70">
        <v>-5.11</v>
      </c>
    </row>
    <row r="16" spans="1:13" s="41" customFormat="1" ht="13.5" customHeight="1">
      <c r="A16" s="35" t="s">
        <v>420</v>
      </c>
      <c r="B16" s="35"/>
      <c r="C16" s="17">
        <v>4115</v>
      </c>
      <c r="D16" s="17"/>
      <c r="E16" s="17">
        <v>4115</v>
      </c>
      <c r="F16" s="17"/>
      <c r="G16" s="66" t="s">
        <v>70</v>
      </c>
      <c r="H16" s="17"/>
      <c r="I16" s="66" t="s">
        <v>70</v>
      </c>
      <c r="J16" s="17"/>
      <c r="K16" s="17">
        <v>4455</v>
      </c>
      <c r="L16" s="39"/>
      <c r="M16" s="67">
        <v>-7.63</v>
      </c>
    </row>
    <row r="17" spans="1:13" s="41" customFormat="1" ht="13.5" customHeight="1">
      <c r="A17" s="35" t="s">
        <v>421</v>
      </c>
      <c r="B17" s="35"/>
      <c r="C17" s="17">
        <v>11896</v>
      </c>
      <c r="D17" s="17"/>
      <c r="E17" s="17">
        <v>11896</v>
      </c>
      <c r="F17" s="17"/>
      <c r="G17" s="66" t="s">
        <v>70</v>
      </c>
      <c r="H17" s="17"/>
      <c r="I17" s="66" t="s">
        <v>70</v>
      </c>
      <c r="J17" s="17"/>
      <c r="K17" s="17">
        <v>12628</v>
      </c>
      <c r="L17" s="39"/>
      <c r="M17" s="67">
        <v>-5.8</v>
      </c>
    </row>
    <row r="18" spans="1:13" s="41" customFormat="1" ht="13.5" customHeight="1">
      <c r="A18" s="35" t="s">
        <v>422</v>
      </c>
      <c r="B18" s="35"/>
      <c r="C18" s="17">
        <v>40474</v>
      </c>
      <c r="D18" s="17"/>
      <c r="E18" s="17">
        <v>36201</v>
      </c>
      <c r="F18" s="17"/>
      <c r="G18" s="17" t="s">
        <v>70</v>
      </c>
      <c r="H18" s="17"/>
      <c r="I18" s="17">
        <v>4273</v>
      </c>
      <c r="J18" s="17"/>
      <c r="K18" s="17">
        <v>42336</v>
      </c>
      <c r="L18" s="39"/>
      <c r="M18" s="67">
        <v>-4.4</v>
      </c>
    </row>
    <row r="19" spans="1:13" s="41" customFormat="1" ht="13.5" customHeight="1">
      <c r="A19" s="35" t="s">
        <v>423</v>
      </c>
      <c r="B19" s="35"/>
      <c r="C19" s="17">
        <v>90489</v>
      </c>
      <c r="D19" s="17"/>
      <c r="E19" s="17">
        <v>80232</v>
      </c>
      <c r="F19" s="17"/>
      <c r="G19" s="17">
        <v>696</v>
      </c>
      <c r="H19" s="17"/>
      <c r="I19" s="17">
        <v>9561</v>
      </c>
      <c r="J19" s="17"/>
      <c r="K19" s="17">
        <v>91933</v>
      </c>
      <c r="L19" s="39"/>
      <c r="M19" s="67">
        <v>-1.57</v>
      </c>
    </row>
    <row r="20" spans="1:13" s="41" customFormat="1" ht="13.5" customHeight="1">
      <c r="A20" s="33" t="s">
        <v>424</v>
      </c>
      <c r="B20" s="35"/>
      <c r="C20" s="68">
        <f>62165+4612</f>
        <v>66777</v>
      </c>
      <c r="D20" s="17"/>
      <c r="E20" s="68">
        <f>56383+4239</f>
        <v>60622</v>
      </c>
      <c r="F20" s="17"/>
      <c r="G20" s="69" t="s">
        <v>70</v>
      </c>
      <c r="H20" s="17"/>
      <c r="I20" s="68">
        <f>5782+373</f>
        <v>6155</v>
      </c>
      <c r="J20" s="17"/>
      <c r="K20" s="68">
        <v>66854</v>
      </c>
      <c r="L20" s="39"/>
      <c r="M20" s="70">
        <f>(C20-K20)*100/K20</f>
        <v>-0.11517635444401232</v>
      </c>
    </row>
    <row r="21" spans="1:13" s="41" customFormat="1" ht="13.5" customHeight="1">
      <c r="A21" s="35" t="s">
        <v>425</v>
      </c>
      <c r="B21" s="35"/>
      <c r="C21" s="17">
        <v>9940</v>
      </c>
      <c r="D21" s="17"/>
      <c r="E21" s="17">
        <v>9940</v>
      </c>
      <c r="F21" s="17"/>
      <c r="G21" s="66" t="s">
        <v>70</v>
      </c>
      <c r="H21" s="17"/>
      <c r="I21" s="17" t="s">
        <v>70</v>
      </c>
      <c r="J21" s="17"/>
      <c r="K21" s="17">
        <v>10480</v>
      </c>
      <c r="L21" s="39"/>
      <c r="M21" s="67">
        <v>-5.15</v>
      </c>
    </row>
    <row r="22" spans="1:13" s="72" customFormat="1" ht="13.5" customHeight="1">
      <c r="A22" s="35" t="s">
        <v>426</v>
      </c>
      <c r="B22" s="35"/>
      <c r="C22" s="17">
        <v>43036</v>
      </c>
      <c r="D22" s="17"/>
      <c r="E22" s="17">
        <v>42083</v>
      </c>
      <c r="F22" s="17"/>
      <c r="G22" s="66">
        <v>953</v>
      </c>
      <c r="H22" s="17"/>
      <c r="I22" s="66" t="s">
        <v>70</v>
      </c>
      <c r="J22" s="17"/>
      <c r="K22" s="17">
        <v>46415</v>
      </c>
      <c r="L22" s="39"/>
      <c r="M22" s="67">
        <v>-7.28</v>
      </c>
    </row>
    <row r="23" spans="1:13" s="41" customFormat="1" ht="13.5" customHeight="1">
      <c r="A23" s="35" t="s">
        <v>427</v>
      </c>
      <c r="B23" s="35"/>
      <c r="C23" s="17">
        <v>126296</v>
      </c>
      <c r="D23" s="17"/>
      <c r="E23" s="17">
        <v>98965</v>
      </c>
      <c r="F23" s="17"/>
      <c r="G23" s="17">
        <v>2615</v>
      </c>
      <c r="H23" s="17"/>
      <c r="I23" s="66">
        <v>24716</v>
      </c>
      <c r="J23" s="17"/>
      <c r="K23" s="17">
        <v>135245</v>
      </c>
      <c r="L23" s="39"/>
      <c r="M23" s="67">
        <v>-6.62</v>
      </c>
    </row>
    <row r="24" spans="1:13" s="41" customFormat="1" ht="13.5" customHeight="1">
      <c r="A24" s="35" t="s">
        <v>428</v>
      </c>
      <c r="B24" s="35"/>
      <c r="C24" s="17">
        <v>18654</v>
      </c>
      <c r="D24" s="17"/>
      <c r="E24" s="17">
        <v>16488</v>
      </c>
      <c r="F24" s="17"/>
      <c r="G24" s="17" t="s">
        <v>70</v>
      </c>
      <c r="H24" s="17"/>
      <c r="I24" s="17">
        <v>2166</v>
      </c>
      <c r="J24" s="17"/>
      <c r="K24" s="17">
        <v>19196</v>
      </c>
      <c r="L24" s="39"/>
      <c r="M24" s="67">
        <v>-2.82</v>
      </c>
    </row>
    <row r="25" spans="1:13" s="41" customFormat="1" ht="13.5" customHeight="1">
      <c r="A25" s="33" t="s">
        <v>429</v>
      </c>
      <c r="B25" s="35"/>
      <c r="C25" s="68">
        <v>8320</v>
      </c>
      <c r="D25" s="17"/>
      <c r="E25" s="68">
        <v>1825</v>
      </c>
      <c r="F25" s="17"/>
      <c r="G25" s="69" t="s">
        <v>70</v>
      </c>
      <c r="H25" s="17"/>
      <c r="I25" s="68">
        <v>6495</v>
      </c>
      <c r="J25" s="17"/>
      <c r="K25" s="68">
        <v>9178</v>
      </c>
      <c r="L25" s="39"/>
      <c r="M25" s="70">
        <v>-9.35</v>
      </c>
    </row>
    <row r="26" spans="1:13" s="41" customFormat="1" ht="13.5" customHeight="1">
      <c r="A26" s="35" t="s">
        <v>430</v>
      </c>
      <c r="B26" s="35"/>
      <c r="C26" s="17">
        <v>31977</v>
      </c>
      <c r="D26" s="17"/>
      <c r="E26" s="17">
        <v>23720</v>
      </c>
      <c r="F26" s="17"/>
      <c r="G26" s="66">
        <v>463</v>
      </c>
      <c r="H26" s="17"/>
      <c r="I26" s="17">
        <v>7794</v>
      </c>
      <c r="J26" s="17"/>
      <c r="K26" s="17">
        <v>34043</v>
      </c>
      <c r="L26" s="39"/>
      <c r="M26" s="67">
        <v>-6.07</v>
      </c>
    </row>
    <row r="27" spans="1:13" s="72" customFormat="1" ht="13.5" customHeight="1">
      <c r="A27" s="35" t="s">
        <v>431</v>
      </c>
      <c r="B27" s="35"/>
      <c r="C27" s="17">
        <v>2914</v>
      </c>
      <c r="D27" s="17"/>
      <c r="E27" s="17">
        <v>2914</v>
      </c>
      <c r="F27" s="17"/>
      <c r="G27" s="17" t="s">
        <v>70</v>
      </c>
      <c r="H27" s="17"/>
      <c r="I27" s="17" t="s">
        <v>70</v>
      </c>
      <c r="J27" s="17"/>
      <c r="K27" s="17">
        <v>2443</v>
      </c>
      <c r="L27" s="39"/>
      <c r="M27" s="67">
        <v>19.28</v>
      </c>
    </row>
    <row r="28" spans="1:13" s="41" customFormat="1" ht="13.5" customHeight="1">
      <c r="A28" s="35" t="s">
        <v>432</v>
      </c>
      <c r="B28" s="35"/>
      <c r="C28" s="185" t="s">
        <v>449</v>
      </c>
      <c r="D28" s="17"/>
      <c r="E28" s="185" t="s">
        <v>449</v>
      </c>
      <c r="F28" s="17"/>
      <c r="G28" s="188" t="s">
        <v>450</v>
      </c>
      <c r="H28" s="17"/>
      <c r="I28" s="188" t="s">
        <v>450</v>
      </c>
      <c r="J28" s="17"/>
      <c r="K28" s="17">
        <v>139</v>
      </c>
      <c r="L28" s="39"/>
      <c r="M28" s="67">
        <v>0</v>
      </c>
    </row>
    <row r="29" spans="1:13" s="41" customFormat="1" ht="13.5" customHeight="1">
      <c r="A29" s="35" t="s">
        <v>174</v>
      </c>
      <c r="B29" s="35"/>
      <c r="C29" s="17">
        <v>12137</v>
      </c>
      <c r="D29" s="17"/>
      <c r="E29" s="17" t="s">
        <v>70</v>
      </c>
      <c r="F29" s="17"/>
      <c r="G29" s="66" t="s">
        <v>70</v>
      </c>
      <c r="H29" s="17"/>
      <c r="I29" s="66">
        <v>12137</v>
      </c>
      <c r="J29" s="17"/>
      <c r="K29" s="17">
        <v>9956</v>
      </c>
      <c r="L29" s="39"/>
      <c r="M29" s="67">
        <v>21.91</v>
      </c>
    </row>
    <row r="30" spans="1:13" s="41" customFormat="1" ht="13.5" customHeight="1">
      <c r="A30" s="33" t="s">
        <v>155</v>
      </c>
      <c r="B30" s="33"/>
      <c r="C30" s="68">
        <v>98613</v>
      </c>
      <c r="D30" s="68"/>
      <c r="E30" s="68">
        <v>98613</v>
      </c>
      <c r="F30" s="68"/>
      <c r="G30" s="69" t="s">
        <v>70</v>
      </c>
      <c r="H30" s="68"/>
      <c r="I30" s="69" t="s">
        <v>70</v>
      </c>
      <c r="J30" s="68"/>
      <c r="K30" s="68">
        <v>94937</v>
      </c>
      <c r="L30" s="71"/>
      <c r="M30" s="70">
        <v>3.87</v>
      </c>
    </row>
    <row r="31" ht="12.75">
      <c r="A31" s="186" t="s">
        <v>457</v>
      </c>
    </row>
    <row r="32" ht="11.25" customHeight="1">
      <c r="A32" s="123" t="s">
        <v>241</v>
      </c>
    </row>
  </sheetData>
  <printOptions horizontalCentered="1"/>
  <pageMargins left="0.984251968503937" right="0.5905511811023623" top="1.7716535433070868" bottom="0.9448818897637796" header="0.5118110236220472" footer="0.5118110236220472"/>
  <pageSetup firstPageNumber="38" useFirstPageNumber="1" fitToHeight="13" horizontalDpi="300" verticalDpi="300" orientation="portrait" paperSize="9" r:id="rId1"/>
  <rowBreaks count="9" manualBreakCount="9">
    <brk id="56" max="65535" man="1"/>
    <brk id="73" max="65535" man="1"/>
    <brk id="145" max="65535" man="1"/>
    <brk id="217" max="65535" man="1"/>
    <brk id="362" max="65535" man="1"/>
    <brk id="408" max="65535" man="1"/>
    <brk id="471" max="65535" man="1"/>
    <brk id="536" max="65535" man="1"/>
    <brk id="594" max="6553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M28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5.7109375" style="0" customWidth="1"/>
    <col min="2" max="2" width="0.85546875" style="0" customWidth="1"/>
    <col min="3" max="3" width="8.7109375" style="0" customWidth="1"/>
    <col min="4" max="4" width="0.85546875" style="0" customWidth="1"/>
    <col min="5" max="5" width="8.7109375" style="0" customWidth="1"/>
    <col min="6" max="6" width="0.85546875" style="0" customWidth="1"/>
    <col min="7" max="7" width="9.7109375" style="0" customWidth="1"/>
    <col min="8" max="8" width="0.85546875" style="0" customWidth="1"/>
    <col min="9" max="9" width="8.7109375" style="0" customWidth="1"/>
    <col min="10" max="10" width="0.85546875" style="0" customWidth="1"/>
    <col min="11" max="11" width="8.7109375" style="0" customWidth="1"/>
    <col min="12" max="12" width="0.85546875" style="0" customWidth="1"/>
    <col min="13" max="13" width="8.7109375" style="0" customWidth="1"/>
  </cols>
  <sheetData>
    <row r="1" ht="16.5">
      <c r="A1" s="191" t="s">
        <v>1</v>
      </c>
    </row>
    <row r="2" ht="18">
      <c r="A2" s="192"/>
    </row>
    <row r="3" spans="1:13" ht="18.75" customHeight="1">
      <c r="A3" s="189" t="s">
        <v>451</v>
      </c>
      <c r="B3" s="157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</row>
    <row r="4" spans="1:13" s="1" customFormat="1" ht="18.75" customHeight="1" thickBot="1">
      <c r="A4" s="190" t="s">
        <v>452</v>
      </c>
      <c r="B4" s="159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</row>
    <row r="5" spans="1:13" s="41" customFormat="1" ht="13.5" customHeight="1">
      <c r="A5" s="35" t="s">
        <v>411</v>
      </c>
      <c r="B5" s="35"/>
      <c r="C5" s="91" t="s">
        <v>79</v>
      </c>
      <c r="D5" s="91"/>
      <c r="E5" s="91"/>
      <c r="F5" s="91"/>
      <c r="G5" s="91"/>
      <c r="H5" s="91"/>
      <c r="I5" s="91"/>
      <c r="J5" s="35"/>
      <c r="K5" s="35" t="s">
        <v>80</v>
      </c>
      <c r="L5" s="35"/>
      <c r="M5" s="35" t="s">
        <v>81</v>
      </c>
    </row>
    <row r="6" spans="1:13" s="41" customFormat="1" ht="13.5" customHeight="1">
      <c r="A6" s="35" t="s">
        <v>82</v>
      </c>
      <c r="B6" s="35"/>
      <c r="C6" s="35" t="s">
        <v>95</v>
      </c>
      <c r="D6" s="35"/>
      <c r="E6" s="92" t="s">
        <v>184</v>
      </c>
      <c r="F6" s="92"/>
      <c r="G6" s="92"/>
      <c r="H6" s="92"/>
      <c r="I6" s="92"/>
      <c r="J6" s="35"/>
      <c r="K6" s="35" t="s">
        <v>88</v>
      </c>
      <c r="L6" s="35"/>
      <c r="M6" s="35" t="s">
        <v>185</v>
      </c>
    </row>
    <row r="7" spans="1:13" s="41" customFormat="1" ht="13.5" customHeight="1">
      <c r="A7" s="35" t="s">
        <v>82</v>
      </c>
      <c r="B7" s="35"/>
      <c r="C7" s="35" t="s">
        <v>440</v>
      </c>
      <c r="D7" s="35"/>
      <c r="E7" s="35" t="s">
        <v>187</v>
      </c>
      <c r="F7" s="35"/>
      <c r="G7" s="35" t="s">
        <v>188</v>
      </c>
      <c r="H7" s="35"/>
      <c r="I7" s="35" t="s">
        <v>189</v>
      </c>
      <c r="J7" s="35"/>
      <c r="K7" s="35" t="s">
        <v>95</v>
      </c>
      <c r="L7" s="35"/>
      <c r="M7" s="35" t="s">
        <v>96</v>
      </c>
    </row>
    <row r="8" spans="1:13" s="41" customFormat="1" ht="13.5" customHeight="1">
      <c r="A8" s="92"/>
      <c r="B8" s="35"/>
      <c r="C8" s="92"/>
      <c r="D8" s="35"/>
      <c r="E8" s="92"/>
      <c r="F8" s="35"/>
      <c r="G8" s="92" t="s">
        <v>191</v>
      </c>
      <c r="H8" s="35"/>
      <c r="I8" s="92"/>
      <c r="J8" s="35"/>
      <c r="K8" s="35" t="s">
        <v>100</v>
      </c>
      <c r="L8" s="35"/>
      <c r="M8" s="35" t="s">
        <v>192</v>
      </c>
    </row>
    <row r="9" spans="1:13" s="41" customFormat="1" ht="15" customHeight="1">
      <c r="A9" s="34" t="s">
        <v>255</v>
      </c>
      <c r="B9" s="35"/>
      <c r="C9" s="38">
        <v>162461</v>
      </c>
      <c r="D9" s="17"/>
      <c r="E9" s="38">
        <v>147871</v>
      </c>
      <c r="F9" s="17"/>
      <c r="G9" s="73" t="s">
        <v>70</v>
      </c>
      <c r="H9" s="17"/>
      <c r="I9" s="38">
        <v>14590</v>
      </c>
      <c r="J9" s="17"/>
      <c r="K9" s="38">
        <v>160178</v>
      </c>
      <c r="L9" s="39"/>
      <c r="M9" s="40">
        <v>1.43</v>
      </c>
    </row>
    <row r="10" spans="1:13" ht="12.75" customHeight="1">
      <c r="A10" s="24" t="s">
        <v>415</v>
      </c>
      <c r="B10" s="24"/>
      <c r="C10" s="45">
        <f>24979-1682</f>
        <v>23297</v>
      </c>
      <c r="D10" s="45"/>
      <c r="E10" s="45">
        <f>24979-1682</f>
        <v>23297</v>
      </c>
      <c r="F10" s="45"/>
      <c r="G10" s="48" t="s">
        <v>70</v>
      </c>
      <c r="H10" s="45"/>
      <c r="I10" s="48" t="s">
        <v>70</v>
      </c>
      <c r="J10" s="45"/>
      <c r="K10" s="45">
        <v>23577</v>
      </c>
      <c r="L10" s="46"/>
      <c r="M10" s="47">
        <f>(C10-K10)*100/K10</f>
        <v>-1.1875980828773804</v>
      </c>
    </row>
    <row r="11" spans="1:13" ht="12.75" customHeight="1">
      <c r="A11" s="24" t="s">
        <v>416</v>
      </c>
      <c r="B11" s="24"/>
      <c r="C11" s="45">
        <v>3900</v>
      </c>
      <c r="D11" s="45"/>
      <c r="E11" s="45">
        <v>3900</v>
      </c>
      <c r="F11" s="45"/>
      <c r="G11" s="48" t="s">
        <v>70</v>
      </c>
      <c r="H11" s="45"/>
      <c r="I11" s="48" t="s">
        <v>70</v>
      </c>
      <c r="J11" s="45"/>
      <c r="K11" s="45">
        <v>3890</v>
      </c>
      <c r="L11" s="46"/>
      <c r="M11" s="47">
        <v>0.26</v>
      </c>
    </row>
    <row r="12" spans="1:13" ht="12.75" customHeight="1">
      <c r="A12" s="24" t="s">
        <v>417</v>
      </c>
      <c r="B12" s="24"/>
      <c r="C12" s="45">
        <v>3504</v>
      </c>
      <c r="D12" s="45"/>
      <c r="E12" s="45">
        <v>3504</v>
      </c>
      <c r="F12" s="45"/>
      <c r="G12" s="48" t="s">
        <v>70</v>
      </c>
      <c r="H12" s="45"/>
      <c r="I12" s="48" t="s">
        <v>70</v>
      </c>
      <c r="J12" s="45"/>
      <c r="K12" s="45">
        <v>3486</v>
      </c>
      <c r="L12" s="46"/>
      <c r="M12" s="47">
        <v>0.52</v>
      </c>
    </row>
    <row r="13" spans="1:13" ht="12.75" customHeight="1">
      <c r="A13" s="24" t="s">
        <v>418</v>
      </c>
      <c r="B13" s="24"/>
      <c r="C13" s="45">
        <v>112</v>
      </c>
      <c r="D13" s="45"/>
      <c r="E13" s="45">
        <v>112</v>
      </c>
      <c r="F13" s="45"/>
      <c r="G13" s="48" t="s">
        <v>70</v>
      </c>
      <c r="H13" s="45"/>
      <c r="I13" s="48" t="s">
        <v>70</v>
      </c>
      <c r="J13" s="45"/>
      <c r="K13" s="45">
        <v>107</v>
      </c>
      <c r="L13" s="46"/>
      <c r="M13" s="47">
        <v>4.67</v>
      </c>
    </row>
    <row r="14" spans="1:13" ht="12.75" customHeight="1">
      <c r="A14" s="36" t="s">
        <v>419</v>
      </c>
      <c r="B14" s="24"/>
      <c r="C14" s="49">
        <v>3519</v>
      </c>
      <c r="D14" s="45"/>
      <c r="E14" s="49">
        <v>3519</v>
      </c>
      <c r="F14" s="45"/>
      <c r="G14" s="51" t="s">
        <v>70</v>
      </c>
      <c r="H14" s="45"/>
      <c r="I14" s="51" t="s">
        <v>70</v>
      </c>
      <c r="J14" s="45"/>
      <c r="K14" s="49">
        <v>3699</v>
      </c>
      <c r="L14" s="46"/>
      <c r="M14" s="50">
        <v>-4.87</v>
      </c>
    </row>
    <row r="15" spans="1:13" ht="12.75" customHeight="1">
      <c r="A15" s="24" t="s">
        <v>420</v>
      </c>
      <c r="B15" s="24"/>
      <c r="C15" s="45">
        <v>2581</v>
      </c>
      <c r="D15" s="45"/>
      <c r="E15" s="45">
        <v>2581</v>
      </c>
      <c r="F15" s="45"/>
      <c r="G15" s="48" t="s">
        <v>70</v>
      </c>
      <c r="H15" s="45"/>
      <c r="I15" s="48" t="s">
        <v>70</v>
      </c>
      <c r="J15" s="45"/>
      <c r="K15" s="45">
        <v>2718</v>
      </c>
      <c r="L15" s="46"/>
      <c r="M15" s="47">
        <v>-5.04</v>
      </c>
    </row>
    <row r="16" spans="1:13" ht="12.75" customHeight="1">
      <c r="A16" s="24" t="s">
        <v>421</v>
      </c>
      <c r="B16" s="24"/>
      <c r="C16" s="45">
        <v>2398</v>
      </c>
      <c r="D16" s="45"/>
      <c r="E16" s="45">
        <v>2398</v>
      </c>
      <c r="F16" s="45"/>
      <c r="G16" s="48" t="s">
        <v>70</v>
      </c>
      <c r="H16" s="45"/>
      <c r="I16" s="48" t="s">
        <v>70</v>
      </c>
      <c r="J16" s="45"/>
      <c r="K16" s="45">
        <v>2247</v>
      </c>
      <c r="L16" s="46"/>
      <c r="M16" s="47">
        <v>6.72</v>
      </c>
    </row>
    <row r="17" spans="1:13" ht="12.75" customHeight="1">
      <c r="A17" s="24" t="s">
        <v>422</v>
      </c>
      <c r="B17" s="24"/>
      <c r="C17" s="45">
        <v>8614</v>
      </c>
      <c r="D17" s="45"/>
      <c r="E17" s="45">
        <v>8155</v>
      </c>
      <c r="F17" s="45"/>
      <c r="G17" s="48" t="s">
        <v>70</v>
      </c>
      <c r="H17" s="45"/>
      <c r="I17" s="45">
        <v>459</v>
      </c>
      <c r="J17" s="45"/>
      <c r="K17" s="45">
        <v>7955</v>
      </c>
      <c r="L17" s="46"/>
      <c r="M17" s="47">
        <v>8.28</v>
      </c>
    </row>
    <row r="18" spans="1:13" ht="12.75" customHeight="1">
      <c r="A18" s="24" t="s">
        <v>423</v>
      </c>
      <c r="B18" s="24"/>
      <c r="C18" s="45">
        <v>21909</v>
      </c>
      <c r="D18" s="45"/>
      <c r="E18" s="45">
        <v>20175</v>
      </c>
      <c r="F18" s="45"/>
      <c r="G18" s="48" t="s">
        <v>70</v>
      </c>
      <c r="H18" s="45"/>
      <c r="I18" s="45">
        <v>1734</v>
      </c>
      <c r="J18" s="45"/>
      <c r="K18" s="45">
        <v>21828</v>
      </c>
      <c r="L18" s="46"/>
      <c r="M18" s="47">
        <v>0.37</v>
      </c>
    </row>
    <row r="19" spans="1:13" ht="12.75" customHeight="1">
      <c r="A19" s="36" t="s">
        <v>424</v>
      </c>
      <c r="B19" s="24"/>
      <c r="C19" s="49">
        <f>19776+1682</f>
        <v>21458</v>
      </c>
      <c r="D19" s="45"/>
      <c r="E19" s="49">
        <f>19700+1682</f>
        <v>21382</v>
      </c>
      <c r="F19" s="45"/>
      <c r="G19" s="51" t="s">
        <v>70</v>
      </c>
      <c r="H19" s="45"/>
      <c r="I19" s="51">
        <v>76</v>
      </c>
      <c r="J19" s="45"/>
      <c r="K19" s="49">
        <v>21518</v>
      </c>
      <c r="L19" s="46"/>
      <c r="M19" s="50">
        <f>(C19-K19)*100/K19</f>
        <v>-0.278836323078353</v>
      </c>
    </row>
    <row r="20" spans="1:13" ht="12.75" customHeight="1">
      <c r="A20" s="24" t="s">
        <v>425</v>
      </c>
      <c r="B20" s="24"/>
      <c r="C20" s="45">
        <v>1867</v>
      </c>
      <c r="D20" s="45"/>
      <c r="E20" s="45">
        <v>1867</v>
      </c>
      <c r="F20" s="45"/>
      <c r="G20" s="48" t="s">
        <v>70</v>
      </c>
      <c r="H20" s="45"/>
      <c r="I20" s="48" t="s">
        <v>70</v>
      </c>
      <c r="J20" s="45"/>
      <c r="K20" s="45">
        <v>1867</v>
      </c>
      <c r="L20" s="46"/>
      <c r="M20" s="47">
        <v>0</v>
      </c>
    </row>
    <row r="21" spans="1:13" ht="12.75" customHeight="1">
      <c r="A21" s="24" t="s">
        <v>426</v>
      </c>
      <c r="B21" s="24"/>
      <c r="C21" s="45">
        <v>10581</v>
      </c>
      <c r="D21" s="45"/>
      <c r="E21" s="45">
        <v>10581</v>
      </c>
      <c r="F21" s="45"/>
      <c r="G21" s="48" t="s">
        <v>70</v>
      </c>
      <c r="H21" s="45"/>
      <c r="I21" s="48" t="s">
        <v>70</v>
      </c>
      <c r="J21" s="45"/>
      <c r="K21" s="45">
        <v>10587</v>
      </c>
      <c r="L21" s="46"/>
      <c r="M21" s="47">
        <v>-0.06</v>
      </c>
    </row>
    <row r="22" spans="1:13" ht="12.75" customHeight="1">
      <c r="A22" s="24" t="s">
        <v>427</v>
      </c>
      <c r="B22" s="24"/>
      <c r="C22" s="45">
        <v>38153</v>
      </c>
      <c r="D22" s="45"/>
      <c r="E22" s="45">
        <v>30062</v>
      </c>
      <c r="F22" s="45"/>
      <c r="G22" s="48" t="s">
        <v>70</v>
      </c>
      <c r="H22" s="45"/>
      <c r="I22" s="45">
        <v>8091</v>
      </c>
      <c r="J22" s="45"/>
      <c r="K22" s="45">
        <v>38445</v>
      </c>
      <c r="L22" s="46"/>
      <c r="M22" s="47">
        <v>-0.76</v>
      </c>
    </row>
    <row r="23" spans="1:13" ht="12.75" customHeight="1">
      <c r="A23" s="24" t="s">
        <v>428</v>
      </c>
      <c r="B23" s="24"/>
      <c r="C23" s="45">
        <v>2476</v>
      </c>
      <c r="D23" s="45"/>
      <c r="E23" s="45">
        <v>2476</v>
      </c>
      <c r="F23" s="45"/>
      <c r="G23" s="48" t="s">
        <v>70</v>
      </c>
      <c r="H23" s="45"/>
      <c r="I23" s="48" t="s">
        <v>70</v>
      </c>
      <c r="J23" s="45"/>
      <c r="K23" s="45">
        <v>2417</v>
      </c>
      <c r="L23" s="46"/>
      <c r="M23" s="47">
        <v>2.44</v>
      </c>
    </row>
    <row r="24" spans="1:13" ht="12.75" customHeight="1">
      <c r="A24" s="36" t="s">
        <v>429</v>
      </c>
      <c r="B24" s="24"/>
      <c r="C24" s="49">
        <v>2629</v>
      </c>
      <c r="D24" s="45"/>
      <c r="E24" s="49">
        <v>1843</v>
      </c>
      <c r="F24" s="45"/>
      <c r="G24" s="51" t="s">
        <v>70</v>
      </c>
      <c r="H24" s="45"/>
      <c r="I24" s="49">
        <v>786</v>
      </c>
      <c r="J24" s="45"/>
      <c r="K24" s="49">
        <v>2601</v>
      </c>
      <c r="L24" s="46"/>
      <c r="M24" s="50">
        <v>1.08</v>
      </c>
    </row>
    <row r="25" spans="1:13" ht="12.75" customHeight="1">
      <c r="A25" s="24" t="s">
        <v>430</v>
      </c>
      <c r="B25" s="24"/>
      <c r="C25" s="45">
        <v>10295</v>
      </c>
      <c r="D25" s="45"/>
      <c r="E25" s="45">
        <v>7336</v>
      </c>
      <c r="F25" s="45"/>
      <c r="G25" s="48" t="s">
        <v>70</v>
      </c>
      <c r="H25" s="45"/>
      <c r="I25" s="45">
        <v>2959</v>
      </c>
      <c r="J25" s="45"/>
      <c r="K25" s="45">
        <v>10438</v>
      </c>
      <c r="L25" s="46"/>
      <c r="M25" s="47">
        <v>-1.37</v>
      </c>
    </row>
    <row r="26" spans="1:13" ht="12.75" customHeight="1">
      <c r="A26" s="24" t="s">
        <v>431</v>
      </c>
      <c r="B26" s="24"/>
      <c r="C26" s="45">
        <v>164</v>
      </c>
      <c r="D26" s="45"/>
      <c r="E26" s="45">
        <v>164</v>
      </c>
      <c r="F26" s="45"/>
      <c r="G26" s="48" t="s">
        <v>70</v>
      </c>
      <c r="H26" s="45"/>
      <c r="I26" s="48" t="s">
        <v>70</v>
      </c>
      <c r="J26" s="45"/>
      <c r="K26" s="45">
        <v>168</v>
      </c>
      <c r="L26" s="46"/>
      <c r="M26" s="47">
        <v>-2.38</v>
      </c>
    </row>
    <row r="27" spans="1:13" ht="12.75" customHeight="1">
      <c r="A27" s="24" t="s">
        <v>174</v>
      </c>
      <c r="B27" s="24"/>
      <c r="C27" s="45">
        <v>485</v>
      </c>
      <c r="D27" s="45"/>
      <c r="E27" s="45" t="s">
        <v>70</v>
      </c>
      <c r="F27" s="45"/>
      <c r="G27" s="48" t="s">
        <v>70</v>
      </c>
      <c r="H27" s="45"/>
      <c r="I27" s="48">
        <v>485</v>
      </c>
      <c r="J27" s="45"/>
      <c r="K27" s="45">
        <v>377</v>
      </c>
      <c r="L27" s="46"/>
      <c r="M27" s="47">
        <v>28.65</v>
      </c>
    </row>
    <row r="28" spans="1:13" ht="12.75" customHeight="1">
      <c r="A28" s="36" t="s">
        <v>155</v>
      </c>
      <c r="B28" s="36"/>
      <c r="C28" s="49">
        <v>4519</v>
      </c>
      <c r="D28" s="49"/>
      <c r="E28" s="49">
        <v>4519</v>
      </c>
      <c r="F28" s="49"/>
      <c r="G28" s="51" t="s">
        <v>70</v>
      </c>
      <c r="H28" s="49"/>
      <c r="I28" s="51" t="s">
        <v>70</v>
      </c>
      <c r="J28" s="49"/>
      <c r="K28" s="49">
        <v>2253</v>
      </c>
      <c r="L28" s="58"/>
      <c r="M28" s="50">
        <v>100.58</v>
      </c>
    </row>
  </sheetData>
  <printOptions horizontalCentered="1"/>
  <pageMargins left="0.984251968503937" right="0.5905511811023623" top="1.7716535433070868" bottom="0.9448818897637796" header="0.5118110236220472" footer="0.5118110236220472"/>
  <pageSetup firstPageNumber="39" useFirstPageNumber="1"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21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5.7109375" style="0" customWidth="1"/>
    <col min="2" max="2" width="0.85546875" style="0" customWidth="1"/>
    <col min="3" max="3" width="8.7109375" style="0" customWidth="1"/>
    <col min="4" max="4" width="0.85546875" style="0" customWidth="1"/>
    <col min="5" max="5" width="8.7109375" style="0" customWidth="1"/>
    <col min="6" max="6" width="0.85546875" style="0" customWidth="1"/>
    <col min="7" max="7" width="9.7109375" style="0" customWidth="1"/>
    <col min="8" max="8" width="0.85546875" style="0" customWidth="1"/>
    <col min="9" max="9" width="8.7109375" style="0" customWidth="1"/>
    <col min="10" max="10" width="0.85546875" style="1" customWidth="1"/>
    <col min="11" max="11" width="8.7109375" style="1" customWidth="1"/>
    <col min="12" max="12" width="0.85546875" style="1" customWidth="1"/>
    <col min="13" max="13" width="8.7109375" style="1" customWidth="1"/>
  </cols>
  <sheetData>
    <row r="1" ht="16.5">
      <c r="A1" s="191" t="s">
        <v>1</v>
      </c>
    </row>
    <row r="2" ht="18">
      <c r="A2" s="192"/>
    </row>
    <row r="3" spans="1:13" ht="18.75" customHeight="1">
      <c r="A3" s="189" t="s">
        <v>453</v>
      </c>
      <c r="B3" s="157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</row>
    <row r="4" spans="1:13" ht="18.75" customHeight="1">
      <c r="A4" s="189" t="s">
        <v>454</v>
      </c>
      <c r="B4" s="157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</row>
    <row r="5" spans="1:13" s="1" customFormat="1" ht="18.75" customHeight="1" thickBot="1">
      <c r="A5" s="190" t="s">
        <v>49</v>
      </c>
      <c r="B5" s="159"/>
      <c r="C5" s="160"/>
      <c r="D5" s="160"/>
      <c r="E5" s="160"/>
      <c r="F5" s="160"/>
      <c r="G5" s="160"/>
      <c r="H5" s="160"/>
      <c r="I5" s="160"/>
      <c r="J5" s="158"/>
      <c r="K5" s="158"/>
      <c r="L5" s="158"/>
      <c r="M5" s="158"/>
    </row>
    <row r="6" spans="1:13" s="41" customFormat="1" ht="13.5" customHeight="1">
      <c r="A6" s="35" t="s">
        <v>411</v>
      </c>
      <c r="B6" s="35"/>
      <c r="C6" s="91" t="s">
        <v>79</v>
      </c>
      <c r="D6" s="91"/>
      <c r="E6" s="91"/>
      <c r="F6" s="91"/>
      <c r="G6" s="91"/>
      <c r="H6" s="91"/>
      <c r="I6" s="91"/>
      <c r="J6" s="35"/>
      <c r="K6" s="35"/>
      <c r="L6" s="35"/>
      <c r="M6" s="35"/>
    </row>
    <row r="7" spans="1:13" s="41" customFormat="1" ht="13.5" customHeight="1">
      <c r="A7" s="35" t="s">
        <v>82</v>
      </c>
      <c r="B7" s="35"/>
      <c r="C7" s="35" t="s">
        <v>95</v>
      </c>
      <c r="D7" s="35"/>
      <c r="E7" s="92" t="s">
        <v>184</v>
      </c>
      <c r="F7" s="92"/>
      <c r="G7" s="92"/>
      <c r="H7" s="92"/>
      <c r="I7" s="92"/>
      <c r="J7" s="35"/>
      <c r="K7" s="35"/>
      <c r="L7" s="35"/>
      <c r="M7" s="35"/>
    </row>
    <row r="8" spans="1:13" s="41" customFormat="1" ht="13.5" customHeight="1">
      <c r="A8" s="35" t="s">
        <v>82</v>
      </c>
      <c r="B8" s="35"/>
      <c r="C8" s="35" t="s">
        <v>440</v>
      </c>
      <c r="D8" s="35"/>
      <c r="E8" s="35" t="s">
        <v>187</v>
      </c>
      <c r="F8" s="35"/>
      <c r="G8" s="35" t="s">
        <v>188</v>
      </c>
      <c r="H8" s="35"/>
      <c r="I8" s="35" t="s">
        <v>189</v>
      </c>
      <c r="J8" s="35"/>
      <c r="K8" s="35"/>
      <c r="L8" s="35"/>
      <c r="M8" s="35"/>
    </row>
    <row r="9" spans="1:13" s="41" customFormat="1" ht="13.5" customHeight="1">
      <c r="A9" s="92"/>
      <c r="B9" s="35"/>
      <c r="C9" s="92"/>
      <c r="D9" s="35"/>
      <c r="E9" s="92"/>
      <c r="F9" s="35"/>
      <c r="G9" s="92" t="s">
        <v>191</v>
      </c>
      <c r="H9" s="35"/>
      <c r="I9" s="92"/>
      <c r="J9" s="35"/>
      <c r="K9" s="35"/>
      <c r="L9" s="35"/>
      <c r="M9" s="35"/>
    </row>
    <row r="10" spans="1:13" s="41" customFormat="1" ht="15" customHeight="1">
      <c r="A10" s="34" t="s">
        <v>255</v>
      </c>
      <c r="B10" s="35"/>
      <c r="C10" s="38">
        <v>5485</v>
      </c>
      <c r="D10" s="17"/>
      <c r="E10" s="38">
        <v>3484</v>
      </c>
      <c r="F10" s="17"/>
      <c r="G10" s="73" t="s">
        <v>230</v>
      </c>
      <c r="H10" s="17"/>
      <c r="I10" s="38">
        <v>2001</v>
      </c>
      <c r="J10" s="17"/>
      <c r="K10" s="17"/>
      <c r="L10" s="39"/>
      <c r="M10" s="67"/>
    </row>
    <row r="11" spans="1:13" ht="12.75" customHeight="1">
      <c r="A11" s="24" t="s">
        <v>415</v>
      </c>
      <c r="B11" s="24"/>
      <c r="C11" s="45">
        <v>666</v>
      </c>
      <c r="D11" s="45"/>
      <c r="E11" s="45">
        <v>666</v>
      </c>
      <c r="F11" s="45"/>
      <c r="G11" s="48" t="s">
        <v>230</v>
      </c>
      <c r="H11" s="45"/>
      <c r="I11" s="48" t="s">
        <v>230</v>
      </c>
      <c r="J11" s="45"/>
      <c r="K11" s="45"/>
      <c r="L11" s="46"/>
      <c r="M11" s="47"/>
    </row>
    <row r="12" spans="1:13" ht="12.75" customHeight="1">
      <c r="A12" s="24" t="s">
        <v>416</v>
      </c>
      <c r="B12" s="24"/>
      <c r="C12" s="45">
        <v>145</v>
      </c>
      <c r="D12" s="45"/>
      <c r="E12" s="45" t="s">
        <v>230</v>
      </c>
      <c r="F12" s="45"/>
      <c r="G12" s="48" t="s">
        <v>230</v>
      </c>
      <c r="H12" s="45"/>
      <c r="I12" s="48">
        <v>145</v>
      </c>
      <c r="J12" s="45"/>
      <c r="K12" s="45"/>
      <c r="L12" s="46"/>
      <c r="M12" s="47"/>
    </row>
    <row r="13" spans="1:13" ht="12.75" customHeight="1">
      <c r="A13" s="24" t="s">
        <v>422</v>
      </c>
      <c r="B13" s="24"/>
      <c r="C13" s="45">
        <v>295</v>
      </c>
      <c r="D13" s="45"/>
      <c r="E13" s="45">
        <v>190</v>
      </c>
      <c r="F13" s="45"/>
      <c r="G13" s="48" t="s">
        <v>230</v>
      </c>
      <c r="H13" s="45"/>
      <c r="I13" s="48">
        <v>105</v>
      </c>
      <c r="J13" s="45"/>
      <c r="K13" s="45"/>
      <c r="L13" s="46"/>
      <c r="M13" s="47"/>
    </row>
    <row r="14" spans="1:13" ht="12.75" customHeight="1">
      <c r="A14" s="36" t="s">
        <v>423</v>
      </c>
      <c r="B14" s="24"/>
      <c r="C14" s="49">
        <v>187</v>
      </c>
      <c r="D14" s="45"/>
      <c r="E14" s="49">
        <v>139</v>
      </c>
      <c r="F14" s="45"/>
      <c r="G14" s="51" t="s">
        <v>230</v>
      </c>
      <c r="H14" s="45"/>
      <c r="I14" s="51">
        <v>48</v>
      </c>
      <c r="J14" s="45"/>
      <c r="K14" s="45"/>
      <c r="L14" s="46"/>
      <c r="M14" s="47"/>
    </row>
    <row r="15" spans="1:13" ht="12.75" customHeight="1">
      <c r="A15" s="24" t="s">
        <v>427</v>
      </c>
      <c r="B15" s="24"/>
      <c r="C15" s="45">
        <v>3864</v>
      </c>
      <c r="D15" s="45"/>
      <c r="E15" s="45">
        <v>2489</v>
      </c>
      <c r="F15" s="45"/>
      <c r="G15" s="48" t="s">
        <v>230</v>
      </c>
      <c r="H15" s="45"/>
      <c r="I15" s="48">
        <v>1375</v>
      </c>
      <c r="J15" s="45"/>
      <c r="K15" s="45"/>
      <c r="L15" s="46"/>
      <c r="M15" s="47"/>
    </row>
    <row r="16" spans="1:13" ht="12.75" customHeight="1">
      <c r="A16" s="24" t="s">
        <v>428</v>
      </c>
      <c r="B16" s="24"/>
      <c r="C16" s="45">
        <v>3</v>
      </c>
      <c r="D16" s="45"/>
      <c r="E16" s="45" t="s">
        <v>230</v>
      </c>
      <c r="F16" s="45"/>
      <c r="G16" s="48" t="s">
        <v>230</v>
      </c>
      <c r="H16" s="45"/>
      <c r="I16" s="48">
        <v>3</v>
      </c>
      <c r="J16" s="45"/>
      <c r="K16" s="45"/>
      <c r="L16" s="46"/>
      <c r="M16" s="47"/>
    </row>
    <row r="17" spans="1:13" ht="12.75" customHeight="1">
      <c r="A17" s="36" t="s">
        <v>429</v>
      </c>
      <c r="B17" s="36"/>
      <c r="C17" s="49">
        <v>325</v>
      </c>
      <c r="D17" s="49"/>
      <c r="E17" s="49" t="s">
        <v>230</v>
      </c>
      <c r="F17" s="49"/>
      <c r="G17" s="51" t="s">
        <v>230</v>
      </c>
      <c r="H17" s="49"/>
      <c r="I17" s="51">
        <v>325</v>
      </c>
      <c r="J17" s="45"/>
      <c r="K17" s="45"/>
      <c r="L17" s="46"/>
      <c r="M17" s="47"/>
    </row>
    <row r="18" spans="1:13" ht="12.75" customHeight="1">
      <c r="A18" s="24"/>
      <c r="B18" s="24"/>
      <c r="C18" s="45"/>
      <c r="D18" s="45"/>
      <c r="E18" s="45"/>
      <c r="F18" s="45"/>
      <c r="G18" s="48"/>
      <c r="H18" s="45"/>
      <c r="I18" s="45"/>
      <c r="J18" s="45"/>
      <c r="K18" s="45"/>
      <c r="L18" s="46"/>
      <c r="M18" s="47"/>
    </row>
    <row r="19" spans="1:13" ht="12.75" customHeight="1">
      <c r="A19" s="24"/>
      <c r="B19" s="24"/>
      <c r="C19" s="45"/>
      <c r="D19" s="45"/>
      <c r="E19" s="45"/>
      <c r="F19" s="45"/>
      <c r="G19" s="48"/>
      <c r="H19" s="45"/>
      <c r="I19" s="48"/>
      <c r="J19" s="45"/>
      <c r="K19" s="45"/>
      <c r="L19" s="46"/>
      <c r="M19" s="47"/>
    </row>
    <row r="20" spans="1:13" ht="12.75" customHeight="1">
      <c r="A20" s="24"/>
      <c r="B20" s="24"/>
      <c r="C20" s="45"/>
      <c r="D20" s="45"/>
      <c r="E20" s="45"/>
      <c r="F20" s="45"/>
      <c r="G20" s="48"/>
      <c r="H20" s="45"/>
      <c r="I20" s="48"/>
      <c r="J20" s="45"/>
      <c r="K20" s="45"/>
      <c r="L20" s="46"/>
      <c r="M20" s="47"/>
    </row>
    <row r="21" spans="1:13" s="1" customFormat="1" ht="12.75" customHeight="1">
      <c r="A21" s="24"/>
      <c r="B21" s="24"/>
      <c r="C21" s="45"/>
      <c r="D21" s="45"/>
      <c r="E21" s="45"/>
      <c r="F21" s="45"/>
      <c r="G21" s="48"/>
      <c r="H21" s="45"/>
      <c r="I21" s="48"/>
      <c r="J21" s="45"/>
      <c r="K21" s="45"/>
      <c r="L21" s="46"/>
      <c r="M21" s="47"/>
    </row>
    <row r="22" s="1" customFormat="1" ht="12.75"/>
    <row r="23" s="1" customFormat="1" ht="12.75"/>
  </sheetData>
  <printOptions horizontalCentered="1"/>
  <pageMargins left="0.984251968503937" right="0.5905511811023623" top="1.7716535433070868" bottom="0.9448818897637796" header="0.5118110236220472" footer="0.5118110236220472"/>
  <pageSetup firstPageNumber="39" useFirstPageNumber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8"/>
  <sheetViews>
    <sheetView showGridLines="0" workbookViewId="0" topLeftCell="A20">
      <selection activeCell="A39" sqref="A39"/>
    </sheetView>
  </sheetViews>
  <sheetFormatPr defaultColWidth="11.421875" defaultRowHeight="12.75"/>
  <cols>
    <col min="1" max="1" width="15.57421875" style="0" customWidth="1"/>
    <col min="2" max="2" width="0.5625" style="0" customWidth="1"/>
    <col min="3" max="3" width="7.57421875" style="0" customWidth="1"/>
    <col min="4" max="4" width="0.71875" style="0" customWidth="1"/>
    <col min="5" max="5" width="7.57421875" style="0" customWidth="1"/>
    <col min="6" max="6" width="0.71875" style="0" customWidth="1"/>
    <col min="7" max="7" width="7.57421875" style="0" customWidth="1"/>
    <col min="8" max="8" width="0.71875" style="0" customWidth="1"/>
    <col min="9" max="9" width="7.57421875" style="0" customWidth="1"/>
    <col min="10" max="10" width="0.71875" style="0" customWidth="1"/>
    <col min="11" max="11" width="7.57421875" style="0" customWidth="1"/>
    <col min="12" max="12" width="0.71875" style="0" customWidth="1"/>
    <col min="13" max="13" width="8.421875" style="0" customWidth="1"/>
    <col min="14" max="14" width="0.71875" style="0" customWidth="1"/>
    <col min="15" max="15" width="8.7109375" style="0" customWidth="1"/>
    <col min="16" max="16" width="0.71875" style="0" customWidth="1"/>
    <col min="17" max="17" width="8.7109375" style="0" customWidth="1"/>
  </cols>
  <sheetData>
    <row r="1" ht="16.5">
      <c r="A1" s="191" t="s">
        <v>1</v>
      </c>
    </row>
    <row r="2" ht="18">
      <c r="A2" s="192"/>
    </row>
    <row r="3" spans="1:17" s="85" customFormat="1" ht="19.5" customHeight="1">
      <c r="A3" s="189" t="s">
        <v>53</v>
      </c>
      <c r="B3" s="83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</row>
    <row r="4" spans="1:28" s="90" customFormat="1" ht="18" customHeight="1" thickBot="1">
      <c r="A4" s="190" t="s">
        <v>54</v>
      </c>
      <c r="B4" s="87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</row>
    <row r="5" spans="1:17" s="41" customFormat="1" ht="15" customHeight="1">
      <c r="A5" s="35"/>
      <c r="B5" s="35"/>
      <c r="C5" s="91" t="s">
        <v>55</v>
      </c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</row>
    <row r="6" spans="1:17" s="41" customFormat="1" ht="15" customHeight="1">
      <c r="A6" s="92"/>
      <c r="B6" s="35"/>
      <c r="C6" s="93" t="s">
        <v>56</v>
      </c>
      <c r="D6" s="37"/>
      <c r="E6" s="93" t="s">
        <v>57</v>
      </c>
      <c r="F6" s="37"/>
      <c r="G6" s="93" t="s">
        <v>58</v>
      </c>
      <c r="H6" s="37"/>
      <c r="I6" s="93" t="s">
        <v>59</v>
      </c>
      <c r="J6" s="37"/>
      <c r="K6" s="93" t="s">
        <v>60</v>
      </c>
      <c r="L6" s="37"/>
      <c r="M6" s="93" t="s">
        <v>61</v>
      </c>
      <c r="N6" s="37"/>
      <c r="O6" s="93" t="s">
        <v>62</v>
      </c>
      <c r="P6" s="37"/>
      <c r="Q6" s="93" t="s">
        <v>63</v>
      </c>
    </row>
    <row r="7" spans="1:17" s="41" customFormat="1" ht="15" customHeight="1">
      <c r="A7" s="33" t="s">
        <v>64</v>
      </c>
      <c r="B7" s="94"/>
      <c r="C7" s="95">
        <v>1471441</v>
      </c>
      <c r="D7" s="96"/>
      <c r="E7" s="95">
        <v>1536409</v>
      </c>
      <c r="F7" s="96"/>
      <c r="G7" s="95">
        <v>1570588</v>
      </c>
      <c r="H7" s="96"/>
      <c r="I7" s="95">
        <v>1580158</v>
      </c>
      <c r="J7" s="96"/>
      <c r="K7" s="95">
        <f>SUM(K8:K11)</f>
        <v>1587055</v>
      </c>
      <c r="L7" s="96"/>
      <c r="M7" s="95">
        <f>SUM(M8:M12)</f>
        <v>1554972</v>
      </c>
      <c r="N7" s="96"/>
      <c r="O7" s="95">
        <f>SUM(O8:O12)</f>
        <v>1507807</v>
      </c>
      <c r="P7" s="96"/>
      <c r="Q7" s="95">
        <f>SUM(Q8:Q12)</f>
        <v>1488161</v>
      </c>
    </row>
    <row r="8" spans="1:17" ht="12.75" customHeight="1">
      <c r="A8" s="18" t="s">
        <v>65</v>
      </c>
      <c r="B8" s="19"/>
      <c r="C8" s="97">
        <v>832977</v>
      </c>
      <c r="D8" s="97"/>
      <c r="E8" s="97">
        <v>862436</v>
      </c>
      <c r="F8" s="97"/>
      <c r="G8" s="97">
        <v>872856</v>
      </c>
      <c r="H8" s="97"/>
      <c r="I8" s="97">
        <v>861651</v>
      </c>
      <c r="J8" s="97"/>
      <c r="K8" s="97">
        <v>848966</v>
      </c>
      <c r="L8" s="97"/>
      <c r="M8" s="97">
        <v>815213</v>
      </c>
      <c r="N8" s="97"/>
      <c r="O8" s="97">
        <v>771823</v>
      </c>
      <c r="P8" s="97"/>
      <c r="Q8" s="97">
        <v>747790</v>
      </c>
    </row>
    <row r="9" spans="1:17" ht="12.75" customHeight="1">
      <c r="A9" s="18" t="s">
        <v>66</v>
      </c>
      <c r="B9" s="19"/>
      <c r="C9" s="97">
        <v>133556</v>
      </c>
      <c r="D9" s="97"/>
      <c r="E9" s="97">
        <v>141731</v>
      </c>
      <c r="F9" s="97"/>
      <c r="G9" s="97">
        <v>148272</v>
      </c>
      <c r="H9" s="97"/>
      <c r="I9" s="97">
        <v>153203</v>
      </c>
      <c r="J9" s="97"/>
      <c r="K9" s="97">
        <v>158510</v>
      </c>
      <c r="L9" s="97"/>
      <c r="M9" s="97">
        <v>159341</v>
      </c>
      <c r="N9" s="97"/>
      <c r="O9" s="97">
        <v>160178</v>
      </c>
      <c r="P9" s="97"/>
      <c r="Q9" s="97">
        <v>162461</v>
      </c>
    </row>
    <row r="10" spans="1:17" ht="12.75" customHeight="1">
      <c r="A10" s="18" t="s">
        <v>67</v>
      </c>
      <c r="B10" s="19"/>
      <c r="C10" s="97">
        <v>315282</v>
      </c>
      <c r="D10" s="97"/>
      <c r="E10" s="97">
        <v>330209</v>
      </c>
      <c r="F10" s="97"/>
      <c r="G10" s="97">
        <v>338967</v>
      </c>
      <c r="H10" s="97"/>
      <c r="I10" s="97">
        <v>349239</v>
      </c>
      <c r="J10" s="97"/>
      <c r="K10" s="97">
        <v>355326</v>
      </c>
      <c r="L10" s="97"/>
      <c r="M10" s="97">
        <v>351876</v>
      </c>
      <c r="N10" s="97"/>
      <c r="O10" s="97">
        <v>347167</v>
      </c>
      <c r="P10" s="97"/>
      <c r="Q10" s="97">
        <v>343504</v>
      </c>
    </row>
    <row r="11" spans="1:17" s="72" customFormat="1" ht="13.5" customHeight="1">
      <c r="A11" s="35" t="s">
        <v>68</v>
      </c>
      <c r="B11" s="98"/>
      <c r="C11" s="99">
        <v>189626</v>
      </c>
      <c r="D11" s="99"/>
      <c r="E11" s="99">
        <v>202033</v>
      </c>
      <c r="F11" s="99"/>
      <c r="G11" s="99">
        <v>210493</v>
      </c>
      <c r="H11" s="99"/>
      <c r="I11" s="99">
        <v>216065</v>
      </c>
      <c r="J11" s="99"/>
      <c r="K11" s="99">
        <v>224253</v>
      </c>
      <c r="L11" s="99"/>
      <c r="M11" s="99">
        <v>228542</v>
      </c>
      <c r="N11" s="99"/>
      <c r="O11" s="99">
        <v>228639</v>
      </c>
      <c r="P11" s="99"/>
      <c r="Q11" s="99">
        <v>228921</v>
      </c>
    </row>
    <row r="12" spans="1:17" s="41" customFormat="1" ht="13.5" customHeight="1">
      <c r="A12" s="33" t="s">
        <v>69</v>
      </c>
      <c r="B12" s="100"/>
      <c r="C12" s="101" t="s">
        <v>70</v>
      </c>
      <c r="D12" s="102"/>
      <c r="E12" s="101" t="s">
        <v>70</v>
      </c>
      <c r="F12" s="102"/>
      <c r="G12" s="101" t="s">
        <v>70</v>
      </c>
      <c r="H12" s="102"/>
      <c r="I12" s="101" t="s">
        <v>70</v>
      </c>
      <c r="J12" s="102"/>
      <c r="K12" s="101" t="s">
        <v>70</v>
      </c>
      <c r="L12" s="102"/>
      <c r="M12" s="101" t="s">
        <v>70</v>
      </c>
      <c r="N12" s="102"/>
      <c r="O12" s="101" t="s">
        <v>70</v>
      </c>
      <c r="P12" s="95"/>
      <c r="Q12" s="95">
        <v>5485</v>
      </c>
    </row>
    <row r="13" spans="1:17" s="1" customFormat="1" ht="12.75">
      <c r="A13" s="20"/>
      <c r="B13" s="20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</row>
    <row r="14" spans="1:17" ht="12.75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</row>
    <row r="15" spans="1:17" ht="12.75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</row>
    <row r="16" spans="1:17" s="104" customFormat="1" ht="18" customHeight="1" thickBot="1">
      <c r="A16" s="190" t="s">
        <v>71</v>
      </c>
      <c r="B16" s="86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</row>
    <row r="17" spans="1:17" s="41" customFormat="1" ht="12.75">
      <c r="A17" s="35"/>
      <c r="B17" s="35"/>
      <c r="C17" s="92" t="s">
        <v>55</v>
      </c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</row>
    <row r="18" spans="1:17" s="41" customFormat="1" ht="15" customHeight="1">
      <c r="A18" s="105"/>
      <c r="B18" s="98"/>
      <c r="C18" s="93" t="s">
        <v>56</v>
      </c>
      <c r="D18" s="37"/>
      <c r="E18" s="93" t="s">
        <v>57</v>
      </c>
      <c r="F18" s="37"/>
      <c r="G18" s="93" t="s">
        <v>58</v>
      </c>
      <c r="H18" s="37"/>
      <c r="I18" s="93" t="s">
        <v>59</v>
      </c>
      <c r="J18" s="37"/>
      <c r="K18" s="93" t="s">
        <v>60</v>
      </c>
      <c r="L18" s="37"/>
      <c r="M18" s="93" t="s">
        <v>61</v>
      </c>
      <c r="N18" s="37"/>
      <c r="O18" s="93" t="s">
        <v>62</v>
      </c>
      <c r="P18" s="37"/>
      <c r="Q18" s="93" t="s">
        <v>63</v>
      </c>
    </row>
    <row r="19" spans="1:17" s="41" customFormat="1" ht="15" customHeight="1">
      <c r="A19" s="34" t="s">
        <v>64</v>
      </c>
      <c r="B19" s="98"/>
      <c r="C19" s="106">
        <f>C7/C7*100</f>
        <v>100</v>
      </c>
      <c r="D19" s="107"/>
      <c r="E19" s="108">
        <f>E7/$C7*100</f>
        <v>104.41526367689904</v>
      </c>
      <c r="F19" s="109"/>
      <c r="G19" s="108">
        <f>G7/$C7*100</f>
        <v>106.73808871711472</v>
      </c>
      <c r="H19" s="107"/>
      <c r="I19" s="108">
        <f>I7/$C7*100</f>
        <v>107.38847157310418</v>
      </c>
      <c r="J19" s="109"/>
      <c r="K19" s="108">
        <f>K7/$C7*100</f>
        <v>107.85719576931729</v>
      </c>
      <c r="L19" s="109"/>
      <c r="M19" s="108">
        <f>M7/$C7*100</f>
        <v>105.67681612786377</v>
      </c>
      <c r="N19" s="109"/>
      <c r="O19" s="108">
        <f>O7/$C7*100</f>
        <v>102.47145485275999</v>
      </c>
      <c r="P19" s="109"/>
      <c r="Q19" s="108">
        <f>Q7/$C7*100</f>
        <v>101.13630108172873</v>
      </c>
    </row>
    <row r="20" spans="1:17" ht="12.75" customHeight="1">
      <c r="A20" s="24" t="s">
        <v>65</v>
      </c>
      <c r="B20" s="20"/>
      <c r="C20" s="110">
        <f>C8/C8*100</f>
        <v>100</v>
      </c>
      <c r="D20" s="110"/>
      <c r="E20" s="111">
        <f>E8/$C8*100</f>
        <v>103.53659224684475</v>
      </c>
      <c r="F20" s="111"/>
      <c r="G20" s="111">
        <f>G8/$C8*100</f>
        <v>104.78752714660789</v>
      </c>
      <c r="H20" s="110"/>
      <c r="I20" s="111">
        <f>I8/$C8*100</f>
        <v>103.44235194969369</v>
      </c>
      <c r="J20" s="111"/>
      <c r="K20" s="111">
        <f>K8/$C8*100</f>
        <v>101.91950077853289</v>
      </c>
      <c r="L20" s="111"/>
      <c r="M20" s="111">
        <f>M8/$C8*100</f>
        <v>97.86740810370515</v>
      </c>
      <c r="N20" s="111"/>
      <c r="O20" s="111">
        <f>O8/$C8*100</f>
        <v>92.65838072359742</v>
      </c>
      <c r="P20" s="111"/>
      <c r="Q20" s="111">
        <f>Q8/$C8*100</f>
        <v>89.77318701476752</v>
      </c>
    </row>
    <row r="21" spans="1:17" ht="12.75" customHeight="1">
      <c r="A21" s="24" t="s">
        <v>66</v>
      </c>
      <c r="B21" s="20"/>
      <c r="C21" s="110">
        <f>C9/C9*100</f>
        <v>100</v>
      </c>
      <c r="D21" s="110"/>
      <c r="E21" s="111">
        <f>E9/$C9*100</f>
        <v>106.12102788343466</v>
      </c>
      <c r="F21" s="111"/>
      <c r="G21" s="111">
        <f>G9/$C9*100</f>
        <v>111.01859893977057</v>
      </c>
      <c r="H21" s="110"/>
      <c r="I21" s="111">
        <f>I9/$C9*100</f>
        <v>114.71068315912427</v>
      </c>
      <c r="J21" s="111"/>
      <c r="K21" s="111">
        <f>K9/$C9*100</f>
        <v>118.68429722363653</v>
      </c>
      <c r="L21" s="111"/>
      <c r="M21" s="111">
        <f>M9/$C9*100</f>
        <v>119.30650813142051</v>
      </c>
      <c r="N21" s="111"/>
      <c r="O21" s="111">
        <f>O9/$C9*100</f>
        <v>119.93321153673367</v>
      </c>
      <c r="P21" s="111"/>
      <c r="Q21" s="111">
        <f>Q9/$C9*100</f>
        <v>121.64260684656622</v>
      </c>
    </row>
    <row r="22" spans="1:17" s="41" customFormat="1" ht="12.75" customHeight="1">
      <c r="A22" s="35" t="s">
        <v>67</v>
      </c>
      <c r="B22" s="98"/>
      <c r="C22" s="107">
        <f>C10/C10*100</f>
        <v>100</v>
      </c>
      <c r="D22" s="107"/>
      <c r="E22" s="109">
        <f>E10/$C10*100</f>
        <v>104.73449166143325</v>
      </c>
      <c r="F22" s="109"/>
      <c r="G22" s="109">
        <f>G10/$C10*100</f>
        <v>107.51232230193921</v>
      </c>
      <c r="H22" s="107"/>
      <c r="I22" s="109">
        <f>I10/$C10*100</f>
        <v>110.77035796525017</v>
      </c>
      <c r="J22" s="109"/>
      <c r="K22" s="109">
        <f>K10/$C10*100</f>
        <v>112.70101052391193</v>
      </c>
      <c r="L22" s="109"/>
      <c r="M22" s="109">
        <f>M10/$C10*100</f>
        <v>111.60675205054523</v>
      </c>
      <c r="N22" s="109"/>
      <c r="O22" s="109">
        <f>O10/$C10*100</f>
        <v>110.11316852849195</v>
      </c>
      <c r="P22" s="109"/>
      <c r="Q22" s="109">
        <f>Q10/$C10*100</f>
        <v>108.95135148850869</v>
      </c>
    </row>
    <row r="23" spans="1:17" s="1" customFormat="1" ht="13.5" customHeight="1">
      <c r="A23" s="35" t="s">
        <v>68</v>
      </c>
      <c r="B23" s="20"/>
      <c r="C23" s="110">
        <f>C11/C11*100</f>
        <v>100</v>
      </c>
      <c r="D23" s="110"/>
      <c r="E23" s="111">
        <f>E11/$C11*100</f>
        <v>106.54287914104606</v>
      </c>
      <c r="F23" s="111"/>
      <c r="G23" s="111">
        <f>G11/$C11*100</f>
        <v>111.0042926602892</v>
      </c>
      <c r="H23" s="110"/>
      <c r="I23" s="111">
        <f>I11/$C11*100</f>
        <v>113.94270827840064</v>
      </c>
      <c r="J23" s="111"/>
      <c r="K23" s="111">
        <f>K11/$C11*100</f>
        <v>118.26068155210783</v>
      </c>
      <c r="L23" s="111"/>
      <c r="M23" s="111">
        <f>M11/$C11*100</f>
        <v>120.52250218851846</v>
      </c>
      <c r="N23" s="111"/>
      <c r="O23" s="111">
        <f>O11/$C11*100</f>
        <v>120.57365551137502</v>
      </c>
      <c r="P23" s="111"/>
      <c r="Q23" s="111">
        <f>Q11/$C11*100</f>
        <v>120.72236929534978</v>
      </c>
    </row>
    <row r="24" spans="1:17" ht="13.5" customHeight="1">
      <c r="A24" s="33" t="s">
        <v>69</v>
      </c>
      <c r="B24" s="65"/>
      <c r="C24" s="101" t="s">
        <v>70</v>
      </c>
      <c r="D24" s="102"/>
      <c r="E24" s="101" t="s">
        <v>70</v>
      </c>
      <c r="F24" s="102"/>
      <c r="G24" s="101" t="s">
        <v>70</v>
      </c>
      <c r="H24" s="102"/>
      <c r="I24" s="101" t="s">
        <v>70</v>
      </c>
      <c r="J24" s="102"/>
      <c r="K24" s="101" t="s">
        <v>70</v>
      </c>
      <c r="L24" s="102"/>
      <c r="M24" s="101" t="s">
        <v>70</v>
      </c>
      <c r="N24" s="102"/>
      <c r="O24" s="101" t="s">
        <v>70</v>
      </c>
      <c r="P24" s="112"/>
      <c r="Q24" s="101" t="s">
        <v>70</v>
      </c>
    </row>
    <row r="25" spans="1:17" ht="12.7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</row>
    <row r="26" spans="1:17" ht="12.75">
      <c r="A26" s="113"/>
      <c r="B26" s="113"/>
      <c r="C26" s="113"/>
      <c r="D26" s="113"/>
      <c r="E26" s="114"/>
      <c r="F26" s="114"/>
      <c r="G26" s="114"/>
      <c r="H26" s="113"/>
      <c r="I26" s="114"/>
      <c r="J26" s="114"/>
      <c r="K26" s="114"/>
      <c r="L26" s="114"/>
      <c r="M26" s="114"/>
      <c r="N26" s="114"/>
      <c r="O26" s="114"/>
      <c r="P26" s="114"/>
      <c r="Q26" s="114"/>
    </row>
    <row r="27" spans="1:17" ht="12.75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</row>
    <row r="28" spans="1:17" s="117" customFormat="1" ht="18" customHeight="1" thickBot="1">
      <c r="A28" s="190" t="s">
        <v>72</v>
      </c>
      <c r="B28" s="115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</row>
    <row r="29" spans="1:17" s="72" customFormat="1" ht="15" customHeight="1">
      <c r="A29" s="35"/>
      <c r="B29" s="35"/>
      <c r="C29" s="91" t="s">
        <v>55</v>
      </c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</row>
    <row r="30" spans="1:17" s="72" customFormat="1" ht="15" customHeight="1">
      <c r="A30" s="105"/>
      <c r="B30" s="98"/>
      <c r="C30" s="93" t="s">
        <v>56</v>
      </c>
      <c r="D30" s="37"/>
      <c r="E30" s="93" t="s">
        <v>57</v>
      </c>
      <c r="F30" s="37"/>
      <c r="G30" s="93" t="s">
        <v>58</v>
      </c>
      <c r="H30" s="37"/>
      <c r="I30" s="93" t="s">
        <v>59</v>
      </c>
      <c r="J30" s="37"/>
      <c r="K30" s="93" t="s">
        <v>60</v>
      </c>
      <c r="L30" s="37"/>
      <c r="M30" s="93" t="s">
        <v>61</v>
      </c>
      <c r="N30" s="37"/>
      <c r="O30" s="93" t="s">
        <v>62</v>
      </c>
      <c r="P30" s="37"/>
      <c r="Q30" s="93" t="s">
        <v>63</v>
      </c>
    </row>
    <row r="31" spans="1:17" s="72" customFormat="1" ht="15" customHeight="1">
      <c r="A31" s="34" t="s">
        <v>64</v>
      </c>
      <c r="B31" s="98"/>
      <c r="C31" s="118" t="s">
        <v>70</v>
      </c>
      <c r="D31" s="109"/>
      <c r="E31" s="108">
        <f>(E7-C7)/C7*100</f>
        <v>4.41526367689904</v>
      </c>
      <c r="F31" s="107"/>
      <c r="G31" s="108">
        <f>(G7-E7)/E7*100</f>
        <v>2.2246029540311207</v>
      </c>
      <c r="H31" s="109"/>
      <c r="I31" s="108">
        <f>(I7-G7)/G7*100</f>
        <v>0.6093259339814133</v>
      </c>
      <c r="J31" s="109"/>
      <c r="K31" s="108">
        <f>(K7-I7)/I7*100</f>
        <v>0.43647533980779135</v>
      </c>
      <c r="L31" s="109"/>
      <c r="M31" s="108">
        <f>(M7-K7)/K7*100</f>
        <v>-2.021543046712307</v>
      </c>
      <c r="N31" s="109"/>
      <c r="O31" s="108">
        <f>(O7-M7)/M7*100</f>
        <v>-3.033173587691611</v>
      </c>
      <c r="P31" s="107"/>
      <c r="Q31" s="108">
        <f>(Q7-O7)/O7*100</f>
        <v>-1.3029519029955425</v>
      </c>
    </row>
    <row r="32" spans="1:17" s="1" customFormat="1" ht="12.75" customHeight="1">
      <c r="A32" s="24" t="s">
        <v>65</v>
      </c>
      <c r="B32" s="20"/>
      <c r="C32" s="119" t="s">
        <v>70</v>
      </c>
      <c r="D32" s="111"/>
      <c r="E32" s="111">
        <f>(E8-C8)/C8*100</f>
        <v>3.536592246844751</v>
      </c>
      <c r="F32" s="110"/>
      <c r="G32" s="111">
        <f>(G8-E8)/E8*100</f>
        <v>1.208205594386134</v>
      </c>
      <c r="H32" s="111"/>
      <c r="I32" s="111">
        <f>(I8-G8)/G8*100</f>
        <v>-1.2837169017569907</v>
      </c>
      <c r="J32" s="111"/>
      <c r="K32" s="111">
        <f>(K8-I8)/I8*100</f>
        <v>-1.4721737687300311</v>
      </c>
      <c r="L32" s="111"/>
      <c r="M32" s="111">
        <f>(M8-K8)/K8*100</f>
        <v>-3.9757775929778103</v>
      </c>
      <c r="N32" s="111"/>
      <c r="O32" s="111">
        <f>(O8-M8)/M8*100</f>
        <v>-5.322535337390351</v>
      </c>
      <c r="P32" s="110"/>
      <c r="Q32" s="111">
        <f>(Q8-O8)/O8*100</f>
        <v>-3.1137968161093927</v>
      </c>
    </row>
    <row r="33" spans="1:17" s="1" customFormat="1" ht="12.75" customHeight="1">
      <c r="A33" s="24" t="s">
        <v>66</v>
      </c>
      <c r="B33" s="20"/>
      <c r="C33" s="119" t="s">
        <v>70</v>
      </c>
      <c r="D33" s="111"/>
      <c r="E33" s="111">
        <f>(E9-C9)/C9*100</f>
        <v>6.121027883434664</v>
      </c>
      <c r="F33" s="110"/>
      <c r="G33" s="111">
        <f>(G9-E9)/E9*100</f>
        <v>4.615080681008389</v>
      </c>
      <c r="H33" s="111"/>
      <c r="I33" s="111">
        <f>(I9-G9)/G9*100</f>
        <v>3.3256447609798205</v>
      </c>
      <c r="J33" s="111"/>
      <c r="K33" s="111">
        <f>(K9-I9)/I9*100</f>
        <v>3.464031383197457</v>
      </c>
      <c r="L33" s="111"/>
      <c r="M33" s="111">
        <f>(M9-K9)/K9*100</f>
        <v>0.524257144659643</v>
      </c>
      <c r="N33" s="111"/>
      <c r="O33" s="111">
        <f>(O9-M9)/M9*100</f>
        <v>0.5252885321417589</v>
      </c>
      <c r="P33" s="110"/>
      <c r="Q33" s="111">
        <f>(Q9-O9)/O9*100</f>
        <v>1.4252893655807914</v>
      </c>
    </row>
    <row r="34" spans="1:17" s="1" customFormat="1" ht="12.75" customHeight="1">
      <c r="A34" s="24" t="s">
        <v>67</v>
      </c>
      <c r="B34" s="20"/>
      <c r="C34" s="119" t="s">
        <v>70</v>
      </c>
      <c r="D34" s="111"/>
      <c r="E34" s="111">
        <f>(E10-C10)/C10*100</f>
        <v>4.734491661433257</v>
      </c>
      <c r="F34" s="110"/>
      <c r="G34" s="111">
        <f>(G10-E10)/E10*100</f>
        <v>2.6522596295073724</v>
      </c>
      <c r="H34" s="111"/>
      <c r="I34" s="111">
        <f>(I10-G10)/G10*100</f>
        <v>3.0303834886581877</v>
      </c>
      <c r="J34" s="111"/>
      <c r="K34" s="111">
        <f>(K10-I10)/I10*100</f>
        <v>1.742932490357606</v>
      </c>
      <c r="L34" s="111"/>
      <c r="M34" s="111">
        <f>(M10-K10)/K10*100</f>
        <v>-0.97093936272606</v>
      </c>
      <c r="N34" s="111"/>
      <c r="O34" s="111">
        <f>(O10-M10)/M10*100</f>
        <v>-1.3382555218315544</v>
      </c>
      <c r="P34" s="110"/>
      <c r="Q34" s="111">
        <f>(Q10-O10)/O10*100</f>
        <v>-1.0551118049814643</v>
      </c>
    </row>
    <row r="35" spans="1:17" s="72" customFormat="1" ht="13.5" customHeight="1">
      <c r="A35" s="35" t="s">
        <v>68</v>
      </c>
      <c r="B35" s="98"/>
      <c r="C35" s="120" t="s">
        <v>70</v>
      </c>
      <c r="D35" s="109"/>
      <c r="E35" s="109">
        <f>(E11-C11)/C11*100</f>
        <v>6.542879141046059</v>
      </c>
      <c r="F35" s="107"/>
      <c r="G35" s="109">
        <f>(G11-E11)/E11*100</f>
        <v>4.187434726010107</v>
      </c>
      <c r="H35" s="109"/>
      <c r="I35" s="109">
        <f>(I11-G11)/G11*100</f>
        <v>2.6471189065669645</v>
      </c>
      <c r="J35" s="109"/>
      <c r="K35" s="109">
        <f>(K11-I11)/I11*100</f>
        <v>3.789600351746002</v>
      </c>
      <c r="L35" s="109"/>
      <c r="M35" s="109">
        <f>(M11-K11)/K11*100</f>
        <v>1.9125719611331846</v>
      </c>
      <c r="N35" s="109"/>
      <c r="O35" s="109">
        <f>(O11-M11)/M11*100</f>
        <v>0.042442964531683454</v>
      </c>
      <c r="P35" s="107"/>
      <c r="Q35" s="109">
        <f>(Q11-O11)/O11*100</f>
        <v>0.12333853804469054</v>
      </c>
    </row>
    <row r="36" spans="1:17" s="72" customFormat="1" ht="13.5" customHeight="1">
      <c r="A36" s="33" t="s">
        <v>69</v>
      </c>
      <c r="B36" s="100"/>
      <c r="C36" s="121" t="s">
        <v>70</v>
      </c>
      <c r="D36" s="122"/>
      <c r="E36" s="101" t="s">
        <v>70</v>
      </c>
      <c r="F36" s="102"/>
      <c r="G36" s="101" t="s">
        <v>70</v>
      </c>
      <c r="H36" s="102"/>
      <c r="I36" s="101" t="s">
        <v>70</v>
      </c>
      <c r="J36" s="102"/>
      <c r="K36" s="101" t="s">
        <v>70</v>
      </c>
      <c r="L36" s="102"/>
      <c r="M36" s="101" t="s">
        <v>70</v>
      </c>
      <c r="N36" s="102"/>
      <c r="O36" s="101" t="s">
        <v>70</v>
      </c>
      <c r="P36" s="112"/>
      <c r="Q36" s="101" t="s">
        <v>70</v>
      </c>
    </row>
    <row r="37" spans="1:17" ht="12.75" customHeight="1">
      <c r="A37" s="123" t="s">
        <v>73</v>
      </c>
      <c r="B37" s="124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</row>
    <row r="38" ht="12.75">
      <c r="A38" s="123" t="s">
        <v>74</v>
      </c>
    </row>
  </sheetData>
  <printOptions horizontalCentered="1"/>
  <pageMargins left="0.984251968503937" right="0.5905511811023623" top="1.7716535433070868" bottom="0.9448818897637796" header="0.5118110236220472" footer="0.5905511811023623"/>
  <pageSetup firstPageNumber="21" useFirstPageNumber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15"/>
  <sheetViews>
    <sheetView showGridLines="0" workbookViewId="0" topLeftCell="A1">
      <selection activeCell="A93" sqref="A93"/>
    </sheetView>
  </sheetViews>
  <sheetFormatPr defaultColWidth="11.421875" defaultRowHeight="12.75"/>
  <cols>
    <col min="1" max="1" width="20.421875" style="0" customWidth="1"/>
    <col min="2" max="2" width="0.85546875" style="0" customWidth="1"/>
    <col min="3" max="3" width="8.140625" style="0" customWidth="1"/>
    <col min="4" max="4" width="0.85546875" style="0" customWidth="1"/>
    <col min="5" max="5" width="7.28125" style="0" customWidth="1"/>
    <col min="6" max="6" width="0.85546875" style="0" customWidth="1"/>
    <col min="7" max="7" width="7.57421875" style="0" customWidth="1"/>
    <col min="8" max="8" width="0.85546875" style="0" customWidth="1"/>
    <col min="9" max="9" width="6.8515625" style="0" customWidth="1"/>
    <col min="10" max="10" width="0.85546875" style="0" customWidth="1"/>
    <col min="11" max="11" width="7.8515625" style="0" customWidth="1"/>
    <col min="12" max="12" width="0.85546875" style="0" customWidth="1"/>
    <col min="13" max="13" width="7.28125" style="0" customWidth="1"/>
    <col min="14" max="14" width="0.85546875" style="0" customWidth="1"/>
    <col min="15" max="15" width="8.140625" style="0" customWidth="1"/>
    <col min="16" max="16" width="0.85546875" style="0" customWidth="1"/>
    <col min="17" max="17" width="7.421875" style="0" customWidth="1"/>
  </cols>
  <sheetData>
    <row r="1" ht="16.5">
      <c r="A1" s="191" t="s">
        <v>1</v>
      </c>
    </row>
    <row r="2" ht="18">
      <c r="A2" s="192"/>
    </row>
    <row r="3" spans="1:15" s="127" customFormat="1" ht="18" customHeight="1">
      <c r="A3" s="189" t="s">
        <v>75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6"/>
      <c r="M3" s="126"/>
      <c r="N3" s="126"/>
      <c r="O3" s="126"/>
    </row>
    <row r="4" spans="1:17" s="127" customFormat="1" ht="18" customHeight="1">
      <c r="A4" s="189" t="s">
        <v>76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8"/>
      <c r="N4" s="128"/>
      <c r="O4" s="129"/>
      <c r="Q4" s="129" t="s">
        <v>77</v>
      </c>
    </row>
    <row r="5" spans="1:17" s="127" customFormat="1" ht="6" customHeight="1" thickBot="1">
      <c r="A5" s="130"/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2"/>
      <c r="N5" s="132"/>
      <c r="O5" s="131"/>
      <c r="P5" s="132"/>
      <c r="Q5" s="131"/>
    </row>
    <row r="6" spans="1:17" s="41" customFormat="1" ht="12.75" customHeight="1">
      <c r="A6" s="37" t="s">
        <v>78</v>
      </c>
      <c r="B6" s="35"/>
      <c r="C6" s="133" t="s">
        <v>79</v>
      </c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37"/>
      <c r="O6" s="37" t="s">
        <v>80</v>
      </c>
      <c r="P6" s="37"/>
      <c r="Q6" s="37" t="s">
        <v>81</v>
      </c>
    </row>
    <row r="7" spans="1:17" s="41" customFormat="1" ht="12.75" customHeight="1">
      <c r="A7" s="134" t="s">
        <v>82</v>
      </c>
      <c r="B7" s="135"/>
      <c r="C7" s="134" t="s">
        <v>83</v>
      </c>
      <c r="D7" s="134"/>
      <c r="E7" s="134" t="s">
        <v>84</v>
      </c>
      <c r="F7" s="134"/>
      <c r="G7" s="134" t="s">
        <v>85</v>
      </c>
      <c r="H7" s="134"/>
      <c r="I7" s="134" t="s">
        <v>86</v>
      </c>
      <c r="J7" s="134"/>
      <c r="K7" s="134" t="s">
        <v>85</v>
      </c>
      <c r="L7" s="134"/>
      <c r="M7" s="37" t="s">
        <v>87</v>
      </c>
      <c r="N7" s="134"/>
      <c r="O7" s="37" t="s">
        <v>88</v>
      </c>
      <c r="P7" s="134"/>
      <c r="Q7" s="37" t="s">
        <v>89</v>
      </c>
    </row>
    <row r="8" spans="1:17" ht="13.5" customHeight="1">
      <c r="A8" s="134"/>
      <c r="B8" s="135"/>
      <c r="C8" s="134" t="s">
        <v>90</v>
      </c>
      <c r="D8" s="134"/>
      <c r="E8" s="134" t="s">
        <v>91</v>
      </c>
      <c r="F8" s="134"/>
      <c r="G8" s="134" t="s">
        <v>92</v>
      </c>
      <c r="H8" s="134"/>
      <c r="I8" s="134" t="s">
        <v>91</v>
      </c>
      <c r="J8" s="134"/>
      <c r="K8" s="134" t="s">
        <v>93</v>
      </c>
      <c r="L8" s="134"/>
      <c r="M8" s="134" t="s">
        <v>94</v>
      </c>
      <c r="N8" s="134"/>
      <c r="O8" s="134" t="s">
        <v>95</v>
      </c>
      <c r="P8" s="134"/>
      <c r="Q8" s="134" t="s">
        <v>96</v>
      </c>
    </row>
    <row r="9" spans="1:17" s="41" customFormat="1" ht="13.5" customHeight="1">
      <c r="A9" s="93"/>
      <c r="B9" s="35"/>
      <c r="C9" s="136" t="s">
        <v>97</v>
      </c>
      <c r="D9" s="37"/>
      <c r="E9" s="93"/>
      <c r="F9" s="37"/>
      <c r="G9" s="93" t="s">
        <v>98</v>
      </c>
      <c r="H9" s="37"/>
      <c r="I9" s="93"/>
      <c r="J9" s="37"/>
      <c r="K9" s="93" t="s">
        <v>99</v>
      </c>
      <c r="L9" s="37"/>
      <c r="M9" s="93"/>
      <c r="N9" s="37"/>
      <c r="O9" s="93" t="s">
        <v>100</v>
      </c>
      <c r="P9" s="37"/>
      <c r="Q9" s="93" t="s">
        <v>101</v>
      </c>
    </row>
    <row r="10" spans="1:17" s="123" customFormat="1" ht="11.25">
      <c r="A10" s="137" t="s">
        <v>64</v>
      </c>
      <c r="C10" s="138">
        <v>1488161</v>
      </c>
      <c r="D10" s="139"/>
      <c r="E10" s="138">
        <v>747790</v>
      </c>
      <c r="F10" s="139"/>
      <c r="G10" s="138">
        <v>162461</v>
      </c>
      <c r="H10" s="139"/>
      <c r="I10" s="138">
        <v>343504</v>
      </c>
      <c r="J10" s="139"/>
      <c r="K10" s="138">
        <v>228921</v>
      </c>
      <c r="L10" s="139"/>
      <c r="M10" s="138">
        <v>5485</v>
      </c>
      <c r="N10" s="139"/>
      <c r="O10" s="138">
        <v>1507807</v>
      </c>
      <c r="P10" s="140"/>
      <c r="Q10" s="141">
        <v>-1.3029519029955425</v>
      </c>
    </row>
    <row r="11" spans="1:17" s="123" customFormat="1" ht="11.25">
      <c r="A11" s="142" t="s">
        <v>102</v>
      </c>
      <c r="C11" s="143">
        <v>1363984</v>
      </c>
      <c r="D11" s="139"/>
      <c r="E11" s="143">
        <v>686501</v>
      </c>
      <c r="F11" s="139"/>
      <c r="G11" s="143">
        <v>148311</v>
      </c>
      <c r="H11" s="139"/>
      <c r="I11" s="143">
        <v>316161</v>
      </c>
      <c r="J11" s="139"/>
      <c r="K11" s="143">
        <v>209220</v>
      </c>
      <c r="L11" s="139"/>
      <c r="M11" s="143">
        <v>3791</v>
      </c>
      <c r="N11" s="139"/>
      <c r="O11" s="143">
        <v>1385475</v>
      </c>
      <c r="P11" s="140"/>
      <c r="Q11" s="144">
        <v>-1.551164762987423</v>
      </c>
    </row>
    <row r="12" spans="1:17" s="123" customFormat="1" ht="11.25">
      <c r="A12" s="123" t="s">
        <v>103</v>
      </c>
      <c r="C12" s="139">
        <v>18808</v>
      </c>
      <c r="D12" s="139"/>
      <c r="E12" s="139">
        <v>9986</v>
      </c>
      <c r="F12" s="139"/>
      <c r="G12" s="139">
        <v>1677</v>
      </c>
      <c r="H12" s="139"/>
      <c r="I12" s="139">
        <v>3412</v>
      </c>
      <c r="J12" s="139"/>
      <c r="K12" s="139">
        <v>3733</v>
      </c>
      <c r="L12" s="139"/>
      <c r="M12" s="145" t="s">
        <v>70</v>
      </c>
      <c r="N12" s="145"/>
      <c r="O12" s="139">
        <v>18961</v>
      </c>
      <c r="P12" s="140"/>
      <c r="Q12" s="146">
        <v>-0.8069194662728759</v>
      </c>
    </row>
    <row r="13" spans="1:17" s="123" customFormat="1" ht="11.25">
      <c r="A13" s="123" t="s">
        <v>104</v>
      </c>
      <c r="C13" s="139">
        <v>27752</v>
      </c>
      <c r="D13" s="139"/>
      <c r="E13" s="139">
        <v>12602</v>
      </c>
      <c r="F13" s="139"/>
      <c r="G13" s="139">
        <v>2445</v>
      </c>
      <c r="H13" s="139"/>
      <c r="I13" s="139">
        <v>9143</v>
      </c>
      <c r="J13" s="139"/>
      <c r="K13" s="139">
        <v>3562</v>
      </c>
      <c r="L13" s="139"/>
      <c r="M13" s="145" t="s">
        <v>70</v>
      </c>
      <c r="N13" s="145"/>
      <c r="O13" s="139">
        <v>27733</v>
      </c>
      <c r="P13" s="140"/>
      <c r="Q13" s="146">
        <v>0.06851043882738975</v>
      </c>
    </row>
    <row r="14" spans="1:17" s="123" customFormat="1" ht="11.25">
      <c r="A14" s="123" t="s">
        <v>105</v>
      </c>
      <c r="C14" s="139">
        <v>13052</v>
      </c>
      <c r="D14" s="139"/>
      <c r="E14" s="139">
        <v>4769</v>
      </c>
      <c r="F14" s="139"/>
      <c r="G14" s="139">
        <v>489</v>
      </c>
      <c r="H14" s="139"/>
      <c r="I14" s="139">
        <v>5516</v>
      </c>
      <c r="J14" s="139"/>
      <c r="K14" s="139">
        <v>2278</v>
      </c>
      <c r="L14" s="139"/>
      <c r="M14" s="145" t="s">
        <v>70</v>
      </c>
      <c r="N14" s="145"/>
      <c r="O14" s="139">
        <v>13922</v>
      </c>
      <c r="P14" s="140"/>
      <c r="Q14" s="146">
        <v>-6.2491021404970555</v>
      </c>
    </row>
    <row r="15" spans="1:17" s="123" customFormat="1" ht="11.25">
      <c r="A15" s="123" t="s">
        <v>106</v>
      </c>
      <c r="C15" s="139">
        <v>35876</v>
      </c>
      <c r="D15" s="139"/>
      <c r="E15" s="139">
        <v>23327</v>
      </c>
      <c r="F15" s="139"/>
      <c r="G15" s="139">
        <v>1773</v>
      </c>
      <c r="H15" s="139"/>
      <c r="I15" s="139">
        <v>8256</v>
      </c>
      <c r="J15" s="139"/>
      <c r="K15" s="139">
        <v>2520</v>
      </c>
      <c r="L15" s="139"/>
      <c r="M15" s="145" t="s">
        <v>70</v>
      </c>
      <c r="N15" s="145"/>
      <c r="O15" s="139">
        <v>36504</v>
      </c>
      <c r="P15" s="140"/>
      <c r="Q15" s="146">
        <v>-1.7203594126671051</v>
      </c>
    </row>
    <row r="16" spans="1:17" s="123" customFormat="1" ht="11.25">
      <c r="A16" s="147" t="s">
        <v>107</v>
      </c>
      <c r="C16" s="148">
        <v>28606</v>
      </c>
      <c r="D16" s="139"/>
      <c r="E16" s="148">
        <v>21208</v>
      </c>
      <c r="F16" s="139"/>
      <c r="G16" s="148">
        <v>1322</v>
      </c>
      <c r="H16" s="139"/>
      <c r="I16" s="148">
        <v>4837</v>
      </c>
      <c r="J16" s="139"/>
      <c r="K16" s="148">
        <v>294</v>
      </c>
      <c r="L16" s="139"/>
      <c r="M16" s="148">
        <v>945</v>
      </c>
      <c r="N16" s="139"/>
      <c r="O16" s="148">
        <v>29792</v>
      </c>
      <c r="P16" s="140"/>
      <c r="Q16" s="149">
        <v>-3.98093447905478</v>
      </c>
    </row>
    <row r="17" spans="1:17" s="123" customFormat="1" ht="11.25">
      <c r="A17" s="123" t="s">
        <v>108</v>
      </c>
      <c r="C17" s="139">
        <v>57219</v>
      </c>
      <c r="D17" s="139"/>
      <c r="E17" s="139">
        <v>40696</v>
      </c>
      <c r="F17" s="139"/>
      <c r="G17" s="139">
        <v>633</v>
      </c>
      <c r="H17" s="139"/>
      <c r="I17" s="139">
        <v>15713</v>
      </c>
      <c r="J17" s="139"/>
      <c r="K17" s="139">
        <v>158</v>
      </c>
      <c r="L17" s="139"/>
      <c r="M17" s="139">
        <v>19</v>
      </c>
      <c r="N17" s="139"/>
      <c r="O17" s="139">
        <v>58374</v>
      </c>
      <c r="P17" s="140"/>
      <c r="Q17" s="146">
        <v>-1.9786206187686297</v>
      </c>
    </row>
    <row r="18" spans="1:17" s="123" customFormat="1" ht="11.25">
      <c r="A18" s="123" t="s">
        <v>109</v>
      </c>
      <c r="C18" s="139">
        <v>8508</v>
      </c>
      <c r="D18" s="139"/>
      <c r="E18" s="139">
        <v>2096</v>
      </c>
      <c r="F18" s="139"/>
      <c r="G18" s="139">
        <v>584</v>
      </c>
      <c r="H18" s="139"/>
      <c r="I18" s="139">
        <v>2252</v>
      </c>
      <c r="J18" s="139"/>
      <c r="K18" s="139">
        <v>3576</v>
      </c>
      <c r="L18" s="139"/>
      <c r="M18" s="145" t="s">
        <v>70</v>
      </c>
      <c r="N18" s="145"/>
      <c r="O18" s="139">
        <v>9209</v>
      </c>
      <c r="P18" s="140"/>
      <c r="Q18" s="146">
        <v>-7.6121185796503426</v>
      </c>
    </row>
    <row r="19" spans="1:17" s="123" customFormat="1" ht="11.25">
      <c r="A19" s="123" t="s">
        <v>110</v>
      </c>
      <c r="C19" s="139">
        <v>22284</v>
      </c>
      <c r="D19" s="139"/>
      <c r="E19" s="139">
        <v>7751</v>
      </c>
      <c r="F19" s="139"/>
      <c r="G19" s="139">
        <v>1056</v>
      </c>
      <c r="H19" s="139"/>
      <c r="I19" s="139">
        <v>9589</v>
      </c>
      <c r="J19" s="139"/>
      <c r="K19" s="139">
        <v>3821</v>
      </c>
      <c r="L19" s="139"/>
      <c r="M19" s="139">
        <v>67</v>
      </c>
      <c r="N19" s="139"/>
      <c r="O19" s="139">
        <v>22919</v>
      </c>
      <c r="P19" s="140"/>
      <c r="Q19" s="146">
        <v>-2.770626990706401</v>
      </c>
    </row>
    <row r="20" spans="1:17" s="123" customFormat="1" ht="11.25">
      <c r="A20" s="123" t="s">
        <v>111</v>
      </c>
      <c r="C20" s="139">
        <v>12544</v>
      </c>
      <c r="D20" s="139"/>
      <c r="E20" s="139">
        <v>4115</v>
      </c>
      <c r="F20" s="139"/>
      <c r="G20" s="139">
        <v>2581</v>
      </c>
      <c r="H20" s="139"/>
      <c r="I20" s="139">
        <v>3444</v>
      </c>
      <c r="J20" s="139"/>
      <c r="K20" s="139">
        <v>2404</v>
      </c>
      <c r="L20" s="139"/>
      <c r="M20" s="145" t="s">
        <v>70</v>
      </c>
      <c r="N20" s="145"/>
      <c r="O20" s="139">
        <v>13169</v>
      </c>
      <c r="P20" s="140"/>
      <c r="Q20" s="146">
        <v>-4.745994380742653</v>
      </c>
    </row>
    <row r="21" spans="1:17" s="123" customFormat="1" ht="11.25">
      <c r="A21" s="147" t="s">
        <v>112</v>
      </c>
      <c r="C21" s="148">
        <v>14946</v>
      </c>
      <c r="D21" s="139"/>
      <c r="E21" s="148">
        <v>5511</v>
      </c>
      <c r="F21" s="139"/>
      <c r="G21" s="148">
        <v>3083</v>
      </c>
      <c r="H21" s="139"/>
      <c r="I21" s="148">
        <v>2394</v>
      </c>
      <c r="J21" s="139"/>
      <c r="K21" s="148">
        <v>2654</v>
      </c>
      <c r="L21" s="139"/>
      <c r="M21" s="148">
        <v>1304</v>
      </c>
      <c r="N21" s="139"/>
      <c r="O21" s="148">
        <v>14498</v>
      </c>
      <c r="P21" s="140"/>
      <c r="Q21" s="149">
        <v>3.090081390536626</v>
      </c>
    </row>
    <row r="22" spans="1:17" s="123" customFormat="1" ht="11.25">
      <c r="A22" s="123" t="s">
        <v>113</v>
      </c>
      <c r="C22" s="139">
        <v>30129</v>
      </c>
      <c r="D22" s="139"/>
      <c r="E22" s="139">
        <v>11896</v>
      </c>
      <c r="F22" s="139"/>
      <c r="G22" s="139">
        <v>2398</v>
      </c>
      <c r="H22" s="139"/>
      <c r="I22" s="139">
        <v>9824</v>
      </c>
      <c r="J22" s="139"/>
      <c r="K22" s="139">
        <v>6011</v>
      </c>
      <c r="L22" s="139"/>
      <c r="M22" s="145" t="s">
        <v>70</v>
      </c>
      <c r="N22" s="145"/>
      <c r="O22" s="139">
        <v>31249</v>
      </c>
      <c r="P22" s="140"/>
      <c r="Q22" s="146">
        <v>-3.5841146916701336</v>
      </c>
    </row>
    <row r="23" spans="1:17" s="123" customFormat="1" ht="11.25">
      <c r="A23" s="123" t="s">
        <v>114</v>
      </c>
      <c r="C23" s="139">
        <v>88216</v>
      </c>
      <c r="D23" s="139"/>
      <c r="E23" s="139">
        <v>66753</v>
      </c>
      <c r="F23" s="139"/>
      <c r="G23" s="139">
        <v>1939</v>
      </c>
      <c r="H23" s="139"/>
      <c r="I23" s="139">
        <v>18149</v>
      </c>
      <c r="J23" s="139"/>
      <c r="K23" s="139">
        <v>1151</v>
      </c>
      <c r="L23" s="139"/>
      <c r="M23" s="139">
        <v>224</v>
      </c>
      <c r="N23" s="139"/>
      <c r="O23" s="139">
        <v>93274</v>
      </c>
      <c r="P23" s="140"/>
      <c r="Q23" s="146">
        <v>-5.422733023136137</v>
      </c>
    </row>
    <row r="24" spans="1:17" s="123" customFormat="1" ht="11.25">
      <c r="A24" s="123" t="s">
        <v>115</v>
      </c>
      <c r="C24" s="139">
        <v>19276</v>
      </c>
      <c r="D24" s="139"/>
      <c r="E24" s="139">
        <v>9865</v>
      </c>
      <c r="F24" s="139"/>
      <c r="G24" s="139">
        <v>1795</v>
      </c>
      <c r="H24" s="139"/>
      <c r="I24" s="139">
        <v>4867</v>
      </c>
      <c r="J24" s="139"/>
      <c r="K24" s="139">
        <v>2749</v>
      </c>
      <c r="L24" s="139"/>
      <c r="M24" s="145" t="s">
        <v>70</v>
      </c>
      <c r="N24" s="145"/>
      <c r="O24" s="139">
        <v>19942</v>
      </c>
      <c r="P24" s="140"/>
      <c r="Q24" s="146">
        <v>-3.3396850867515795</v>
      </c>
    </row>
    <row r="25" spans="1:17" s="123" customFormat="1" ht="11.25">
      <c r="A25" s="123" t="s">
        <v>116</v>
      </c>
      <c r="C25" s="139">
        <v>25391</v>
      </c>
      <c r="D25" s="139"/>
      <c r="E25" s="139">
        <v>8801</v>
      </c>
      <c r="F25" s="139"/>
      <c r="G25" s="139">
        <v>5067</v>
      </c>
      <c r="H25" s="139"/>
      <c r="I25" s="139">
        <v>6223</v>
      </c>
      <c r="J25" s="139"/>
      <c r="K25" s="139">
        <v>5300</v>
      </c>
      <c r="L25" s="139"/>
      <c r="M25" s="145" t="s">
        <v>70</v>
      </c>
      <c r="N25" s="145"/>
      <c r="O25" s="139">
        <v>25782</v>
      </c>
      <c r="P25" s="140"/>
      <c r="Q25" s="146">
        <v>-1.5165619424404622</v>
      </c>
    </row>
    <row r="26" spans="1:17" s="123" customFormat="1" ht="11.25">
      <c r="A26" s="147" t="s">
        <v>117</v>
      </c>
      <c r="C26" s="148">
        <v>26812</v>
      </c>
      <c r="D26" s="139"/>
      <c r="E26" s="148">
        <v>9940</v>
      </c>
      <c r="F26" s="139"/>
      <c r="G26" s="148">
        <v>1867</v>
      </c>
      <c r="H26" s="139"/>
      <c r="I26" s="148">
        <v>9297</v>
      </c>
      <c r="J26" s="139"/>
      <c r="K26" s="148">
        <v>5708</v>
      </c>
      <c r="L26" s="139"/>
      <c r="M26" s="148" t="s">
        <v>70</v>
      </c>
      <c r="N26" s="139"/>
      <c r="O26" s="148">
        <v>27524</v>
      </c>
      <c r="P26" s="140"/>
      <c r="Q26" s="149">
        <v>-2.5868333091120475</v>
      </c>
    </row>
    <row r="27" spans="1:17" s="123" customFormat="1" ht="11.25">
      <c r="A27" s="123" t="s">
        <v>118</v>
      </c>
      <c r="C27" s="139">
        <v>12590</v>
      </c>
      <c r="D27" s="139"/>
      <c r="E27" s="139">
        <v>4953</v>
      </c>
      <c r="F27" s="139"/>
      <c r="G27" s="139">
        <v>573</v>
      </c>
      <c r="H27" s="139"/>
      <c r="I27" s="139">
        <v>4397</v>
      </c>
      <c r="J27" s="139"/>
      <c r="K27" s="139">
        <v>2667</v>
      </c>
      <c r="L27" s="139"/>
      <c r="M27" s="145" t="s">
        <v>70</v>
      </c>
      <c r="N27" s="145"/>
      <c r="O27" s="139">
        <v>12597</v>
      </c>
      <c r="P27" s="140"/>
      <c r="Q27" s="146">
        <v>-0.05556878621894101</v>
      </c>
    </row>
    <row r="28" spans="1:17" s="123" customFormat="1" ht="11.25">
      <c r="A28" s="123" t="s">
        <v>119</v>
      </c>
      <c r="C28" s="150" t="s">
        <v>120</v>
      </c>
      <c r="D28" s="139"/>
      <c r="E28" s="150" t="s">
        <v>121</v>
      </c>
      <c r="F28" s="139"/>
      <c r="G28" s="150" t="s">
        <v>122</v>
      </c>
      <c r="H28" s="139"/>
      <c r="I28" s="150" t="s">
        <v>123</v>
      </c>
      <c r="J28" s="139"/>
      <c r="K28" s="150" t="s">
        <v>124</v>
      </c>
      <c r="L28" s="139"/>
      <c r="M28" s="145" t="s">
        <v>70</v>
      </c>
      <c r="N28" s="145"/>
      <c r="O28" s="139">
        <v>58009</v>
      </c>
      <c r="P28" s="140"/>
      <c r="Q28" s="146">
        <v>0</v>
      </c>
    </row>
    <row r="29" spans="1:17" s="123" customFormat="1" ht="11.25">
      <c r="A29" s="123" t="s">
        <v>125</v>
      </c>
      <c r="C29" s="139">
        <v>12064</v>
      </c>
      <c r="D29" s="139"/>
      <c r="E29" s="139">
        <v>3612</v>
      </c>
      <c r="F29" s="139"/>
      <c r="G29" s="139">
        <v>292</v>
      </c>
      <c r="H29" s="139"/>
      <c r="I29" s="139">
        <v>5099</v>
      </c>
      <c r="J29" s="139"/>
      <c r="K29" s="139">
        <v>3061</v>
      </c>
      <c r="L29" s="139"/>
      <c r="M29" s="145" t="s">
        <v>70</v>
      </c>
      <c r="N29" s="145"/>
      <c r="O29" s="139">
        <v>12885</v>
      </c>
      <c r="P29" s="140"/>
      <c r="Q29" s="146">
        <v>-6.37175009701203</v>
      </c>
    </row>
    <row r="30" spans="1:17" s="123" customFormat="1" ht="11.25">
      <c r="A30" s="123" t="s">
        <v>126</v>
      </c>
      <c r="C30" s="139">
        <v>13172</v>
      </c>
      <c r="D30" s="139"/>
      <c r="E30" s="139">
        <v>5427</v>
      </c>
      <c r="F30" s="139"/>
      <c r="G30" s="139">
        <v>112</v>
      </c>
      <c r="H30" s="139"/>
      <c r="I30" s="139">
        <v>6350</v>
      </c>
      <c r="J30" s="139"/>
      <c r="K30" s="139">
        <v>1283</v>
      </c>
      <c r="L30" s="139"/>
      <c r="M30" s="145" t="s">
        <v>70</v>
      </c>
      <c r="N30" s="145"/>
      <c r="O30" s="139">
        <v>13320</v>
      </c>
      <c r="P30" s="140"/>
      <c r="Q30" s="146">
        <v>-1.1111111111111112</v>
      </c>
    </row>
    <row r="31" spans="1:17" s="123" customFormat="1" ht="11.25">
      <c r="A31" s="147" t="s">
        <v>127</v>
      </c>
      <c r="C31" s="148">
        <v>14774</v>
      </c>
      <c r="D31" s="139"/>
      <c r="E31" s="148">
        <v>5752</v>
      </c>
      <c r="F31" s="139"/>
      <c r="G31" s="148">
        <v>415</v>
      </c>
      <c r="H31" s="139"/>
      <c r="I31" s="148">
        <v>4886</v>
      </c>
      <c r="J31" s="139"/>
      <c r="K31" s="148">
        <v>3653</v>
      </c>
      <c r="L31" s="139"/>
      <c r="M31" s="148">
        <v>68</v>
      </c>
      <c r="N31" s="139"/>
      <c r="O31" s="148">
        <v>15237</v>
      </c>
      <c r="P31" s="140"/>
      <c r="Q31" s="149">
        <v>-3.0386559033930562</v>
      </c>
    </row>
    <row r="32" spans="1:17" s="123" customFormat="1" ht="11.25">
      <c r="A32" s="123" t="s">
        <v>128</v>
      </c>
      <c r="C32" s="139">
        <v>13385</v>
      </c>
      <c r="D32" s="139"/>
      <c r="E32" s="139">
        <v>5431</v>
      </c>
      <c r="F32" s="139"/>
      <c r="G32" s="139">
        <v>1750</v>
      </c>
      <c r="H32" s="139"/>
      <c r="I32" s="139">
        <v>3859</v>
      </c>
      <c r="J32" s="139"/>
      <c r="K32" s="139">
        <v>2345</v>
      </c>
      <c r="L32" s="139"/>
      <c r="M32" s="145" t="s">
        <v>70</v>
      </c>
      <c r="N32" s="145"/>
      <c r="O32" s="139">
        <v>13064</v>
      </c>
      <c r="P32" s="140"/>
      <c r="Q32" s="146">
        <v>2.4571341090018373</v>
      </c>
    </row>
    <row r="33" spans="1:17" s="123" customFormat="1" ht="11.25">
      <c r="A33" s="123" t="s">
        <v>129</v>
      </c>
      <c r="C33" s="139">
        <v>24689</v>
      </c>
      <c r="D33" s="139"/>
      <c r="E33" s="139">
        <v>14418</v>
      </c>
      <c r="F33" s="139"/>
      <c r="G33" s="139">
        <v>881</v>
      </c>
      <c r="H33" s="139"/>
      <c r="I33" s="139">
        <v>5507</v>
      </c>
      <c r="J33" s="139"/>
      <c r="K33" s="139">
        <v>3883</v>
      </c>
      <c r="L33" s="139"/>
      <c r="M33" s="145" t="s">
        <v>70</v>
      </c>
      <c r="N33" s="145"/>
      <c r="O33" s="139">
        <v>25114</v>
      </c>
      <c r="P33" s="140"/>
      <c r="Q33" s="146">
        <v>-1.6922831886597118</v>
      </c>
    </row>
    <row r="34" spans="1:17" s="123" customFormat="1" ht="11.25">
      <c r="A34" s="123" t="s">
        <v>130</v>
      </c>
      <c r="C34" s="139">
        <v>6897</v>
      </c>
      <c r="D34" s="139"/>
      <c r="E34" s="139">
        <v>2914</v>
      </c>
      <c r="F34" s="139"/>
      <c r="G34" s="139">
        <v>164</v>
      </c>
      <c r="H34" s="139"/>
      <c r="I34" s="139">
        <v>2153</v>
      </c>
      <c r="J34" s="139"/>
      <c r="K34" s="139">
        <v>1666</v>
      </c>
      <c r="L34" s="139"/>
      <c r="M34" s="145" t="s">
        <v>70</v>
      </c>
      <c r="N34" s="145"/>
      <c r="O34" s="139">
        <v>6695</v>
      </c>
      <c r="P34" s="140"/>
      <c r="Q34" s="146">
        <v>3.017176997759522</v>
      </c>
    </row>
    <row r="35" spans="1:17" s="123" customFormat="1" ht="11.25">
      <c r="A35" s="123" t="s">
        <v>131</v>
      </c>
      <c r="C35" s="139">
        <v>14799</v>
      </c>
      <c r="D35" s="139"/>
      <c r="E35" s="139">
        <v>6568</v>
      </c>
      <c r="F35" s="139"/>
      <c r="G35" s="139">
        <v>1175</v>
      </c>
      <c r="H35" s="139"/>
      <c r="I35" s="139">
        <v>4467</v>
      </c>
      <c r="J35" s="139"/>
      <c r="K35" s="139">
        <v>2589</v>
      </c>
      <c r="L35" s="139"/>
      <c r="M35" s="145" t="s">
        <v>70</v>
      </c>
      <c r="N35" s="145"/>
      <c r="O35" s="139">
        <v>14921</v>
      </c>
      <c r="P35" s="140"/>
      <c r="Q35" s="146">
        <v>-0.8176395683935394</v>
      </c>
    </row>
    <row r="36" spans="1:17" s="123" customFormat="1" ht="11.25">
      <c r="A36" s="147" t="s">
        <v>132</v>
      </c>
      <c r="C36" s="148">
        <v>9688</v>
      </c>
      <c r="D36" s="139"/>
      <c r="E36" s="148">
        <v>3090</v>
      </c>
      <c r="F36" s="139"/>
      <c r="G36" s="148">
        <v>1213</v>
      </c>
      <c r="H36" s="139"/>
      <c r="I36" s="148">
        <v>3200</v>
      </c>
      <c r="J36" s="139"/>
      <c r="K36" s="148">
        <v>2173</v>
      </c>
      <c r="L36" s="139"/>
      <c r="M36" s="148">
        <v>12</v>
      </c>
      <c r="N36" s="139"/>
      <c r="O36" s="148">
        <v>10496</v>
      </c>
      <c r="P36" s="140"/>
      <c r="Q36" s="149">
        <v>-7.698170731707317</v>
      </c>
    </row>
    <row r="37" spans="1:17" s="123" customFormat="1" ht="11.25">
      <c r="A37" s="123" t="s">
        <v>133</v>
      </c>
      <c r="C37" s="139">
        <v>38511</v>
      </c>
      <c r="D37" s="139"/>
      <c r="E37" s="139">
        <v>18720</v>
      </c>
      <c r="F37" s="139"/>
      <c r="G37" s="139">
        <v>3779</v>
      </c>
      <c r="H37" s="139"/>
      <c r="I37" s="139">
        <v>10009</v>
      </c>
      <c r="J37" s="139"/>
      <c r="K37" s="139">
        <v>6003</v>
      </c>
      <c r="L37" s="139"/>
      <c r="M37" s="145" t="s">
        <v>70</v>
      </c>
      <c r="N37" s="145"/>
      <c r="O37" s="139">
        <v>39613</v>
      </c>
      <c r="P37" s="140"/>
      <c r="Q37" s="146">
        <v>-2.781915027894883</v>
      </c>
    </row>
    <row r="38" spans="1:17" s="123" customFormat="1" ht="11.25">
      <c r="A38" s="123" t="s">
        <v>134</v>
      </c>
      <c r="C38" s="139">
        <v>10062</v>
      </c>
      <c r="D38" s="139"/>
      <c r="E38" s="139">
        <v>4612</v>
      </c>
      <c r="F38" s="139"/>
      <c r="G38" s="139">
        <v>1682</v>
      </c>
      <c r="H38" s="139"/>
      <c r="I38" s="139">
        <v>1573</v>
      </c>
      <c r="J38" s="139"/>
      <c r="K38" s="139">
        <v>2195</v>
      </c>
      <c r="L38" s="139"/>
      <c r="M38" s="145" t="s">
        <v>70</v>
      </c>
      <c r="N38" s="145"/>
      <c r="O38" s="139">
        <v>9177</v>
      </c>
      <c r="P38" s="140"/>
      <c r="Q38" s="146">
        <v>9.643674403399805</v>
      </c>
    </row>
    <row r="39" spans="1:17" s="123" customFormat="1" ht="11.25">
      <c r="A39" s="123" t="s">
        <v>135</v>
      </c>
      <c r="C39" s="139">
        <v>28094</v>
      </c>
      <c r="D39" s="139"/>
      <c r="E39" s="139">
        <v>16168</v>
      </c>
      <c r="F39" s="139"/>
      <c r="G39" s="139">
        <v>1102</v>
      </c>
      <c r="H39" s="139"/>
      <c r="I39" s="139">
        <v>9740</v>
      </c>
      <c r="J39" s="139"/>
      <c r="K39" s="139">
        <v>1084</v>
      </c>
      <c r="L39" s="139"/>
      <c r="M39" s="145" t="s">
        <v>70</v>
      </c>
      <c r="N39" s="145"/>
      <c r="O39" s="139">
        <v>28638</v>
      </c>
      <c r="P39" s="140"/>
      <c r="Q39" s="146">
        <v>-1.8995739925972484</v>
      </c>
    </row>
    <row r="40" spans="1:17" s="123" customFormat="1" ht="11.25">
      <c r="A40" s="123" t="s">
        <v>136</v>
      </c>
      <c r="C40" s="139">
        <v>34971</v>
      </c>
      <c r="D40" s="139"/>
      <c r="E40" s="139">
        <v>14958</v>
      </c>
      <c r="F40" s="139"/>
      <c r="G40" s="139">
        <v>3504</v>
      </c>
      <c r="H40" s="139"/>
      <c r="I40" s="139">
        <v>9417</v>
      </c>
      <c r="J40" s="139"/>
      <c r="K40" s="139">
        <v>7092</v>
      </c>
      <c r="L40" s="139"/>
      <c r="M40" s="145" t="s">
        <v>70</v>
      </c>
      <c r="N40" s="145"/>
      <c r="O40" s="139">
        <v>36525</v>
      </c>
      <c r="P40" s="140"/>
      <c r="Q40" s="146">
        <v>-4.254620123203286</v>
      </c>
    </row>
    <row r="41" spans="1:17" s="123" customFormat="1" ht="11.25">
      <c r="A41" s="147" t="s">
        <v>137</v>
      </c>
      <c r="C41" s="148">
        <v>6347</v>
      </c>
      <c r="D41" s="139"/>
      <c r="E41" s="148">
        <v>2941</v>
      </c>
      <c r="F41" s="139"/>
      <c r="G41" s="148" t="s">
        <v>70</v>
      </c>
      <c r="H41" s="139"/>
      <c r="I41" s="148">
        <v>2875</v>
      </c>
      <c r="J41" s="139"/>
      <c r="K41" s="148" t="s">
        <v>70</v>
      </c>
      <c r="L41" s="139"/>
      <c r="M41" s="148">
        <v>531</v>
      </c>
      <c r="N41" s="139"/>
      <c r="O41" s="148">
        <v>6315</v>
      </c>
      <c r="P41" s="140"/>
      <c r="Q41" s="149">
        <v>0.5067300079176564</v>
      </c>
    </row>
    <row r="42" spans="1:17" s="123" customFormat="1" ht="11.25">
      <c r="A42" s="123" t="s">
        <v>138</v>
      </c>
      <c r="C42" s="139">
        <v>51665</v>
      </c>
      <c r="D42" s="139"/>
      <c r="E42" s="139">
        <v>24183</v>
      </c>
      <c r="F42" s="139"/>
      <c r="G42" s="139">
        <v>7336</v>
      </c>
      <c r="H42" s="139"/>
      <c r="I42" s="139">
        <v>12922</v>
      </c>
      <c r="J42" s="139"/>
      <c r="K42" s="139">
        <v>7224</v>
      </c>
      <c r="L42" s="139"/>
      <c r="M42" s="145" t="s">
        <v>70</v>
      </c>
      <c r="N42" s="145"/>
      <c r="O42" s="139">
        <v>53247</v>
      </c>
      <c r="P42" s="140"/>
      <c r="Q42" s="146">
        <v>-2.9710594024076475</v>
      </c>
    </row>
    <row r="43" spans="1:17" s="123" customFormat="1" ht="11.25">
      <c r="A43" s="123" t="s">
        <v>139</v>
      </c>
      <c r="C43" s="139">
        <v>20837</v>
      </c>
      <c r="D43" s="139"/>
      <c r="E43" s="139">
        <v>9175</v>
      </c>
      <c r="F43" s="139"/>
      <c r="G43" s="139">
        <v>2638</v>
      </c>
      <c r="H43" s="139"/>
      <c r="I43" s="139">
        <v>4825</v>
      </c>
      <c r="J43" s="139"/>
      <c r="K43" s="139">
        <v>4199</v>
      </c>
      <c r="L43" s="139"/>
      <c r="M43" s="145" t="s">
        <v>70</v>
      </c>
      <c r="N43" s="145"/>
      <c r="O43" s="139">
        <v>21677</v>
      </c>
      <c r="P43" s="140"/>
      <c r="Q43" s="146">
        <v>-3.8750749642478204</v>
      </c>
    </row>
    <row r="44" spans="1:17" s="123" customFormat="1" ht="11.25">
      <c r="A44" s="123" t="s">
        <v>140</v>
      </c>
      <c r="C44" s="139">
        <v>6086</v>
      </c>
      <c r="D44" s="139"/>
      <c r="E44" s="139">
        <v>320</v>
      </c>
      <c r="F44" s="139"/>
      <c r="G44" s="139">
        <v>1374</v>
      </c>
      <c r="H44" s="139"/>
      <c r="I44" s="139">
        <v>1009</v>
      </c>
      <c r="J44" s="139"/>
      <c r="K44" s="139">
        <v>3383</v>
      </c>
      <c r="L44" s="139"/>
      <c r="M44" s="145" t="s">
        <v>70</v>
      </c>
      <c r="N44" s="145"/>
      <c r="O44" s="139">
        <v>6006</v>
      </c>
      <c r="P44" s="140"/>
      <c r="Q44" s="146">
        <v>1.332001332001332</v>
      </c>
    </row>
    <row r="45" spans="1:17" s="123" customFormat="1" ht="11.25">
      <c r="A45" s="123" t="s">
        <v>141</v>
      </c>
      <c r="C45" s="139">
        <v>31481</v>
      </c>
      <c r="D45" s="139"/>
      <c r="E45" s="139">
        <v>329</v>
      </c>
      <c r="F45" s="139"/>
      <c r="G45" s="139">
        <v>15144</v>
      </c>
      <c r="H45" s="139"/>
      <c r="I45" s="139">
        <v>1419</v>
      </c>
      <c r="J45" s="139"/>
      <c r="K45" s="139">
        <v>14540</v>
      </c>
      <c r="L45" s="139"/>
      <c r="M45" s="139">
        <v>49</v>
      </c>
      <c r="N45" s="139"/>
      <c r="O45" s="139">
        <v>31756</v>
      </c>
      <c r="P45" s="140"/>
      <c r="Q45" s="146">
        <v>-0.8659780828819751</v>
      </c>
    </row>
    <row r="46" spans="1:17" s="123" customFormat="1" ht="11.25">
      <c r="A46" s="147" t="s">
        <v>142</v>
      </c>
      <c r="C46" s="148">
        <v>39629</v>
      </c>
      <c r="D46" s="139"/>
      <c r="E46" s="148">
        <v>1129</v>
      </c>
      <c r="F46" s="139"/>
      <c r="G46" s="148">
        <v>21826</v>
      </c>
      <c r="H46" s="139"/>
      <c r="I46" s="148" t="s">
        <v>70</v>
      </c>
      <c r="J46" s="139"/>
      <c r="K46" s="148">
        <v>16674</v>
      </c>
      <c r="L46" s="139"/>
      <c r="M46" s="148" t="s">
        <v>70</v>
      </c>
      <c r="N46" s="139"/>
      <c r="O46" s="148">
        <v>42006</v>
      </c>
      <c r="P46" s="140"/>
      <c r="Q46" s="149">
        <v>-5.658715421606437</v>
      </c>
    </row>
    <row r="47" spans="1:17" s="123" customFormat="1" ht="11.25">
      <c r="A47" s="123" t="s">
        <v>143</v>
      </c>
      <c r="C47" s="139">
        <v>36176</v>
      </c>
      <c r="D47" s="139"/>
      <c r="E47" s="139">
        <v>5035</v>
      </c>
      <c r="F47" s="139"/>
      <c r="G47" s="139">
        <v>14169</v>
      </c>
      <c r="H47" s="139"/>
      <c r="I47" s="139">
        <v>753</v>
      </c>
      <c r="J47" s="139"/>
      <c r="K47" s="139">
        <v>16219</v>
      </c>
      <c r="L47" s="139"/>
      <c r="M47" s="145" t="s">
        <v>70</v>
      </c>
      <c r="N47" s="145"/>
      <c r="O47" s="139">
        <v>35663</v>
      </c>
      <c r="P47" s="140"/>
      <c r="Q47" s="146">
        <v>1.4384656366542354</v>
      </c>
    </row>
    <row r="48" spans="1:17" s="123" customFormat="1" ht="11.25">
      <c r="A48" s="123" t="s">
        <v>144</v>
      </c>
      <c r="C48" s="139">
        <v>9244</v>
      </c>
      <c r="D48" s="139"/>
      <c r="E48" s="139">
        <v>5626</v>
      </c>
      <c r="F48" s="139"/>
      <c r="G48" s="139">
        <v>242</v>
      </c>
      <c r="H48" s="139"/>
      <c r="I48" s="139">
        <v>2437</v>
      </c>
      <c r="J48" s="139"/>
      <c r="K48" s="139">
        <v>880</v>
      </c>
      <c r="L48" s="139"/>
      <c r="M48" s="139">
        <v>59</v>
      </c>
      <c r="N48" s="139"/>
      <c r="O48" s="139">
        <v>9225</v>
      </c>
      <c r="P48" s="140"/>
      <c r="Q48" s="146">
        <v>0.20596205962059622</v>
      </c>
    </row>
    <row r="49" spans="1:17" s="123" customFormat="1" ht="11.25">
      <c r="A49" s="147" t="s">
        <v>145</v>
      </c>
      <c r="C49" s="148">
        <v>7979</v>
      </c>
      <c r="D49" s="139"/>
      <c r="E49" s="148">
        <v>1825</v>
      </c>
      <c r="F49" s="139"/>
      <c r="G49" s="148">
        <v>1843</v>
      </c>
      <c r="H49" s="139"/>
      <c r="I49" s="148">
        <v>2333</v>
      </c>
      <c r="J49" s="139"/>
      <c r="K49" s="148">
        <v>1816</v>
      </c>
      <c r="L49" s="139"/>
      <c r="M49" s="148">
        <v>162</v>
      </c>
      <c r="N49" s="139"/>
      <c r="O49" s="148">
        <v>8162</v>
      </c>
      <c r="P49" s="140"/>
      <c r="Q49" s="149">
        <v>-2.242097525116393</v>
      </c>
    </row>
    <row r="50" spans="1:4" ht="12.75">
      <c r="A50" s="151" t="s">
        <v>146</v>
      </c>
      <c r="C50" s="2"/>
      <c r="D50" s="2"/>
    </row>
    <row r="51" spans="1:4" s="1" customFormat="1" ht="12.75">
      <c r="A51" s="110" t="s">
        <v>147</v>
      </c>
      <c r="C51" s="3"/>
      <c r="D51" s="3"/>
    </row>
    <row r="52" spans="1:4" s="1" customFormat="1" ht="10.5" customHeight="1">
      <c r="A52" s="110" t="s">
        <v>148</v>
      </c>
      <c r="C52" s="3"/>
      <c r="D52" s="3"/>
    </row>
    <row r="53" spans="1:15" s="127" customFormat="1" ht="18" customHeight="1">
      <c r="A53" s="189" t="s">
        <v>75</v>
      </c>
      <c r="B53" s="125"/>
      <c r="C53" s="125"/>
      <c r="D53" s="125"/>
      <c r="E53" s="125"/>
      <c r="F53" s="125"/>
      <c r="G53" s="125"/>
      <c r="H53" s="125"/>
      <c r="I53" s="125"/>
      <c r="J53" s="125"/>
      <c r="K53" s="125"/>
      <c r="L53" s="126"/>
      <c r="M53" s="126"/>
      <c r="N53" s="126"/>
      <c r="O53" s="126"/>
    </row>
    <row r="54" spans="1:17" s="127" customFormat="1" ht="18" customHeight="1">
      <c r="A54" s="189" t="s">
        <v>76</v>
      </c>
      <c r="B54" s="126"/>
      <c r="C54" s="126"/>
      <c r="D54" s="126"/>
      <c r="E54" s="126"/>
      <c r="F54" s="126"/>
      <c r="G54" s="126"/>
      <c r="H54" s="126"/>
      <c r="I54" s="126"/>
      <c r="J54" s="126"/>
      <c r="K54" s="126"/>
      <c r="L54" s="126"/>
      <c r="M54" s="128"/>
      <c r="N54" s="128"/>
      <c r="O54" s="129"/>
      <c r="Q54" s="129" t="s">
        <v>149</v>
      </c>
    </row>
    <row r="55" spans="1:17" s="127" customFormat="1" ht="6" customHeight="1" thickBot="1">
      <c r="A55" s="130"/>
      <c r="B55" s="131"/>
      <c r="C55" s="131"/>
      <c r="D55" s="131"/>
      <c r="E55" s="131"/>
      <c r="F55" s="131"/>
      <c r="G55" s="131"/>
      <c r="H55" s="131"/>
      <c r="I55" s="131"/>
      <c r="J55" s="131"/>
      <c r="K55" s="131"/>
      <c r="L55" s="131"/>
      <c r="M55" s="132"/>
      <c r="N55" s="132"/>
      <c r="O55" s="131"/>
      <c r="P55" s="132"/>
      <c r="Q55" s="131"/>
    </row>
    <row r="56" spans="1:17" s="41" customFormat="1" ht="12.75" customHeight="1">
      <c r="A56" s="37" t="s">
        <v>78</v>
      </c>
      <c r="B56" s="35"/>
      <c r="C56" s="133" t="s">
        <v>79</v>
      </c>
      <c r="D56" s="133"/>
      <c r="E56" s="133"/>
      <c r="F56" s="133"/>
      <c r="G56" s="133"/>
      <c r="H56" s="133"/>
      <c r="I56" s="133"/>
      <c r="J56" s="133"/>
      <c r="K56" s="133"/>
      <c r="L56" s="133"/>
      <c r="M56" s="133"/>
      <c r="N56" s="37"/>
      <c r="O56" s="37" t="s">
        <v>80</v>
      </c>
      <c r="P56" s="37"/>
      <c r="Q56" s="37" t="s">
        <v>81</v>
      </c>
    </row>
    <row r="57" spans="1:17" s="41" customFormat="1" ht="12.75" customHeight="1">
      <c r="A57" s="134" t="s">
        <v>82</v>
      </c>
      <c r="B57" s="135"/>
      <c r="C57" s="134" t="s">
        <v>83</v>
      </c>
      <c r="D57" s="134"/>
      <c r="E57" s="134" t="s">
        <v>84</v>
      </c>
      <c r="F57" s="134"/>
      <c r="G57" s="134" t="s">
        <v>85</v>
      </c>
      <c r="H57" s="134"/>
      <c r="I57" s="134" t="s">
        <v>86</v>
      </c>
      <c r="J57" s="134"/>
      <c r="K57" s="134" t="s">
        <v>85</v>
      </c>
      <c r="L57" s="134"/>
      <c r="M57" s="37" t="s">
        <v>87</v>
      </c>
      <c r="N57" s="134"/>
      <c r="O57" s="37" t="s">
        <v>88</v>
      </c>
      <c r="P57" s="134"/>
      <c r="Q57" s="37" t="s">
        <v>89</v>
      </c>
    </row>
    <row r="58" spans="1:17" ht="13.5" customHeight="1">
      <c r="A58" s="134"/>
      <c r="B58" s="135"/>
      <c r="C58" s="134" t="s">
        <v>90</v>
      </c>
      <c r="D58" s="134"/>
      <c r="E58" s="134" t="s">
        <v>91</v>
      </c>
      <c r="F58" s="134"/>
      <c r="G58" s="134" t="s">
        <v>92</v>
      </c>
      <c r="H58" s="134"/>
      <c r="I58" s="134" t="s">
        <v>91</v>
      </c>
      <c r="J58" s="134"/>
      <c r="K58" s="134" t="s">
        <v>93</v>
      </c>
      <c r="L58" s="134"/>
      <c r="M58" s="134" t="s">
        <v>94</v>
      </c>
      <c r="N58" s="134"/>
      <c r="O58" s="134" t="s">
        <v>95</v>
      </c>
      <c r="P58" s="134"/>
      <c r="Q58" s="134" t="s">
        <v>96</v>
      </c>
    </row>
    <row r="59" spans="1:17" s="41" customFormat="1" ht="13.5" customHeight="1">
      <c r="A59" s="93"/>
      <c r="B59" s="35"/>
      <c r="C59" s="136" t="s">
        <v>97</v>
      </c>
      <c r="D59" s="37"/>
      <c r="E59" s="93"/>
      <c r="F59" s="37"/>
      <c r="G59" s="93" t="s">
        <v>98</v>
      </c>
      <c r="H59" s="37"/>
      <c r="I59" s="93"/>
      <c r="J59" s="37"/>
      <c r="K59" s="93" t="s">
        <v>99</v>
      </c>
      <c r="L59" s="37"/>
      <c r="M59" s="93"/>
      <c r="N59" s="37"/>
      <c r="O59" s="93" t="s">
        <v>100</v>
      </c>
      <c r="P59" s="37"/>
      <c r="Q59" s="93" t="s">
        <v>101</v>
      </c>
    </row>
    <row r="60" spans="1:17" s="123" customFormat="1" ht="11.25">
      <c r="A60" s="123" t="s">
        <v>150</v>
      </c>
      <c r="C60" s="139">
        <v>12948</v>
      </c>
      <c r="D60" s="139"/>
      <c r="E60" s="139">
        <v>5696</v>
      </c>
      <c r="F60" s="139"/>
      <c r="G60" s="139">
        <v>655</v>
      </c>
      <c r="H60" s="139"/>
      <c r="I60" s="139">
        <v>5413</v>
      </c>
      <c r="J60" s="139"/>
      <c r="K60" s="139">
        <v>1168</v>
      </c>
      <c r="L60" s="139"/>
      <c r="M60" s="139">
        <v>16</v>
      </c>
      <c r="N60" s="139"/>
      <c r="O60" s="139">
        <v>11030</v>
      </c>
      <c r="P60" s="140"/>
      <c r="Q60" s="146">
        <v>17.388939256572982</v>
      </c>
    </row>
    <row r="61" spans="1:17" s="123" customFormat="1" ht="11.25">
      <c r="A61" s="123" t="s">
        <v>151</v>
      </c>
      <c r="C61" s="139">
        <v>12317</v>
      </c>
      <c r="D61" s="139"/>
      <c r="E61" s="139">
        <v>5250</v>
      </c>
      <c r="F61" s="139"/>
      <c r="G61" s="139">
        <v>597</v>
      </c>
      <c r="H61" s="139"/>
      <c r="I61" s="139">
        <v>4420</v>
      </c>
      <c r="J61" s="139"/>
      <c r="K61" s="139">
        <v>2050</v>
      </c>
      <c r="L61" s="139"/>
      <c r="M61" s="145" t="s">
        <v>70</v>
      </c>
      <c r="N61" s="145"/>
      <c r="O61" s="139">
        <v>12223</v>
      </c>
      <c r="P61" s="140"/>
      <c r="Q61" s="146">
        <v>0.7690419700564509</v>
      </c>
    </row>
    <row r="62" spans="1:17" s="123" customFormat="1" ht="11.25">
      <c r="A62" s="123" t="s">
        <v>152</v>
      </c>
      <c r="C62" s="139">
        <v>29831</v>
      </c>
      <c r="D62" s="139"/>
      <c r="E62" s="139">
        <v>16631</v>
      </c>
      <c r="F62" s="139"/>
      <c r="G62" s="139">
        <v>1023</v>
      </c>
      <c r="H62" s="139"/>
      <c r="I62" s="139">
        <v>7267</v>
      </c>
      <c r="J62" s="139"/>
      <c r="K62" s="139">
        <v>4760</v>
      </c>
      <c r="L62" s="139"/>
      <c r="M62" s="139">
        <v>150</v>
      </c>
      <c r="N62" s="139"/>
      <c r="O62" s="139">
        <v>30737</v>
      </c>
      <c r="P62" s="140"/>
      <c r="Q62" s="146">
        <v>-2.9475875980089143</v>
      </c>
    </row>
    <row r="63" spans="1:17" s="123" customFormat="1" ht="11.25">
      <c r="A63" s="123" t="s">
        <v>153</v>
      </c>
      <c r="C63" s="139">
        <v>34489</v>
      </c>
      <c r="D63" s="139"/>
      <c r="E63" s="139">
        <v>23509</v>
      </c>
      <c r="F63" s="139"/>
      <c r="G63" s="139">
        <v>1140</v>
      </c>
      <c r="H63" s="139"/>
      <c r="I63" s="139">
        <v>6508</v>
      </c>
      <c r="J63" s="139"/>
      <c r="K63" s="139">
        <v>3332</v>
      </c>
      <c r="L63" s="139"/>
      <c r="M63" s="145" t="s">
        <v>70</v>
      </c>
      <c r="N63" s="145"/>
      <c r="O63" s="139">
        <v>37126</v>
      </c>
      <c r="P63" s="140"/>
      <c r="Q63" s="146">
        <v>-7.102838980768195</v>
      </c>
    </row>
    <row r="64" spans="1:17" s="123" customFormat="1" ht="11.25">
      <c r="A64" s="147" t="s">
        <v>154</v>
      </c>
      <c r="C64" s="148">
        <v>67365</v>
      </c>
      <c r="D64" s="139"/>
      <c r="E64" s="148">
        <v>33591</v>
      </c>
      <c r="F64" s="139"/>
      <c r="G64" s="148">
        <v>10634</v>
      </c>
      <c r="H64" s="139"/>
      <c r="I64" s="148">
        <v>14713</v>
      </c>
      <c r="J64" s="139"/>
      <c r="K64" s="148">
        <v>8427</v>
      </c>
      <c r="L64" s="139"/>
      <c r="M64" s="148" t="s">
        <v>70</v>
      </c>
      <c r="N64" s="139"/>
      <c r="O64" s="148">
        <v>70352</v>
      </c>
      <c r="P64" s="140"/>
      <c r="Q64" s="149">
        <v>-4.245792585853991</v>
      </c>
    </row>
    <row r="65" spans="1:17" s="123" customFormat="1" ht="11.25">
      <c r="A65" s="123" t="s">
        <v>155</v>
      </c>
      <c r="C65" s="139">
        <v>128729</v>
      </c>
      <c r="D65" s="139"/>
      <c r="E65" s="139">
        <v>98613</v>
      </c>
      <c r="F65" s="139"/>
      <c r="G65" s="139">
        <v>4519</v>
      </c>
      <c r="H65" s="139"/>
      <c r="I65" s="139">
        <v>9386</v>
      </c>
      <c r="J65" s="139"/>
      <c r="K65" s="139">
        <v>16211</v>
      </c>
      <c r="L65" s="139"/>
      <c r="M65" s="145" t="s">
        <v>70</v>
      </c>
      <c r="N65" s="145"/>
      <c r="O65" s="139">
        <v>116899</v>
      </c>
      <c r="P65" s="140"/>
      <c r="Q65" s="146">
        <v>10.11984704745122</v>
      </c>
    </row>
    <row r="66" spans="1:17" s="123" customFormat="1" ht="11.25">
      <c r="A66" s="123" t="s">
        <v>156</v>
      </c>
      <c r="C66" s="139">
        <v>50896</v>
      </c>
      <c r="D66" s="139"/>
      <c r="E66" s="139">
        <v>33904</v>
      </c>
      <c r="F66" s="139"/>
      <c r="G66" s="139">
        <v>1336</v>
      </c>
      <c r="H66" s="139"/>
      <c r="I66" s="139">
        <v>15082</v>
      </c>
      <c r="J66" s="139"/>
      <c r="K66" s="139">
        <v>574</v>
      </c>
      <c r="L66" s="139"/>
      <c r="M66" s="145" t="s">
        <v>70</v>
      </c>
      <c r="N66" s="145"/>
      <c r="O66" s="139">
        <v>52479</v>
      </c>
      <c r="P66" s="140"/>
      <c r="Q66" s="146">
        <v>-3.016444673107338</v>
      </c>
    </row>
    <row r="67" spans="1:17" s="123" customFormat="1" ht="11.25">
      <c r="A67" s="123" t="s">
        <v>157</v>
      </c>
      <c r="C67" s="139">
        <v>31232</v>
      </c>
      <c r="D67" s="139"/>
      <c r="E67" s="139">
        <v>10906</v>
      </c>
      <c r="F67" s="139"/>
      <c r="G67" s="139">
        <v>5373</v>
      </c>
      <c r="H67" s="139"/>
      <c r="I67" s="139">
        <v>8292</v>
      </c>
      <c r="J67" s="139"/>
      <c r="K67" s="139">
        <v>6621</v>
      </c>
      <c r="L67" s="139"/>
      <c r="M67" s="139">
        <v>40</v>
      </c>
      <c r="N67" s="139"/>
      <c r="O67" s="139">
        <v>32081</v>
      </c>
      <c r="P67" s="140"/>
      <c r="Q67" s="146">
        <v>-2.64642623359621</v>
      </c>
    </row>
    <row r="68" spans="1:17" s="123" customFormat="1" ht="11.25">
      <c r="A68" s="123" t="s">
        <v>158</v>
      </c>
      <c r="C68" s="139">
        <v>27348</v>
      </c>
      <c r="D68" s="139"/>
      <c r="E68" s="139">
        <v>10726</v>
      </c>
      <c r="F68" s="139"/>
      <c r="G68" s="139">
        <v>4374</v>
      </c>
      <c r="H68" s="139"/>
      <c r="I68" s="139">
        <v>7976</v>
      </c>
      <c r="J68" s="139"/>
      <c r="K68" s="139">
        <v>4272</v>
      </c>
      <c r="L68" s="139"/>
      <c r="M68" s="145" t="s">
        <v>70</v>
      </c>
      <c r="N68" s="145"/>
      <c r="O68" s="139">
        <v>29631</v>
      </c>
      <c r="P68" s="140"/>
      <c r="Q68" s="146">
        <v>-7.704768654449731</v>
      </c>
    </row>
    <row r="69" spans="1:17" s="123" customFormat="1" ht="11.25">
      <c r="A69" s="147" t="s">
        <v>159</v>
      </c>
      <c r="C69" s="148">
        <v>38261</v>
      </c>
      <c r="D69" s="139"/>
      <c r="E69" s="148">
        <v>15318</v>
      </c>
      <c r="F69" s="139"/>
      <c r="G69" s="148">
        <v>3900</v>
      </c>
      <c r="H69" s="139"/>
      <c r="I69" s="148">
        <v>10968</v>
      </c>
      <c r="J69" s="139"/>
      <c r="K69" s="148">
        <v>7930</v>
      </c>
      <c r="L69" s="139"/>
      <c r="M69" s="148">
        <v>145</v>
      </c>
      <c r="N69" s="139"/>
      <c r="O69" s="148">
        <v>39717</v>
      </c>
      <c r="P69" s="140"/>
      <c r="Q69" s="149">
        <v>-3.665936500742755</v>
      </c>
    </row>
    <row r="70" spans="1:17" s="123" customFormat="1" ht="11.25">
      <c r="A70" s="147" t="s">
        <v>160</v>
      </c>
      <c r="C70" s="148">
        <v>124177</v>
      </c>
      <c r="D70" s="139"/>
      <c r="E70" s="148">
        <v>61289</v>
      </c>
      <c r="F70" s="139"/>
      <c r="G70" s="148">
        <v>14150</v>
      </c>
      <c r="H70" s="139"/>
      <c r="I70" s="148">
        <v>27343</v>
      </c>
      <c r="J70" s="139"/>
      <c r="K70" s="148">
        <v>19701</v>
      </c>
      <c r="L70" s="139"/>
      <c r="M70" s="148">
        <v>1694</v>
      </c>
      <c r="N70" s="139"/>
      <c r="O70" s="148">
        <v>122332</v>
      </c>
      <c r="P70" s="140"/>
      <c r="Q70" s="149">
        <v>1.5081908249681195</v>
      </c>
    </row>
    <row r="71" spans="1:17" s="123" customFormat="1" ht="11.25">
      <c r="A71" s="123" t="s">
        <v>161</v>
      </c>
      <c r="C71" s="139">
        <v>9989</v>
      </c>
      <c r="D71" s="139"/>
      <c r="E71" s="139">
        <v>3289</v>
      </c>
      <c r="F71" s="139"/>
      <c r="G71" s="139">
        <v>2991</v>
      </c>
      <c r="H71" s="139"/>
      <c r="I71" s="139">
        <v>2558</v>
      </c>
      <c r="J71" s="139"/>
      <c r="K71" s="139">
        <v>1136</v>
      </c>
      <c r="L71" s="139"/>
      <c r="M71" s="139">
        <v>15</v>
      </c>
      <c r="N71" s="139"/>
      <c r="O71" s="139">
        <v>9741</v>
      </c>
      <c r="P71" s="140"/>
      <c r="Q71" s="146">
        <v>2.5459398419053483</v>
      </c>
    </row>
    <row r="72" spans="1:17" s="123" customFormat="1" ht="11.25">
      <c r="A72" s="123" t="s">
        <v>162</v>
      </c>
      <c r="C72" s="139">
        <v>1924</v>
      </c>
      <c r="D72" s="139"/>
      <c r="E72" s="139">
        <v>990</v>
      </c>
      <c r="F72" s="139"/>
      <c r="G72" s="139">
        <v>377</v>
      </c>
      <c r="H72" s="139"/>
      <c r="I72" s="139">
        <v>159</v>
      </c>
      <c r="J72" s="139"/>
      <c r="K72" s="139">
        <v>398</v>
      </c>
      <c r="L72" s="139"/>
      <c r="M72" s="145" t="s">
        <v>70</v>
      </c>
      <c r="N72" s="145"/>
      <c r="O72" s="139">
        <v>1983</v>
      </c>
      <c r="P72" s="140"/>
      <c r="Q72" s="146">
        <v>-2.9752899646999493</v>
      </c>
    </row>
    <row r="73" spans="1:17" s="123" customFormat="1" ht="11.25">
      <c r="A73" s="123" t="s">
        <v>163</v>
      </c>
      <c r="C73" s="139">
        <v>537</v>
      </c>
      <c r="D73" s="139"/>
      <c r="E73" s="139">
        <v>273</v>
      </c>
      <c r="F73" s="139"/>
      <c r="G73" s="139">
        <v>81</v>
      </c>
      <c r="H73" s="139"/>
      <c r="I73" s="139">
        <v>96</v>
      </c>
      <c r="J73" s="139"/>
      <c r="K73" s="139">
        <v>87</v>
      </c>
      <c r="L73" s="139"/>
      <c r="M73" s="145" t="s">
        <v>70</v>
      </c>
      <c r="N73" s="145"/>
      <c r="O73" s="139">
        <v>393</v>
      </c>
      <c r="P73" s="140"/>
      <c r="Q73" s="146">
        <v>36.6412213740458</v>
      </c>
    </row>
    <row r="74" spans="1:17" s="123" customFormat="1" ht="11.25">
      <c r="A74" s="123" t="s">
        <v>164</v>
      </c>
      <c r="C74" s="139">
        <v>6607</v>
      </c>
      <c r="D74" s="139"/>
      <c r="E74" s="139">
        <v>5193</v>
      </c>
      <c r="F74" s="139"/>
      <c r="G74" s="139">
        <v>76</v>
      </c>
      <c r="H74" s="139"/>
      <c r="I74" s="139">
        <v>628</v>
      </c>
      <c r="J74" s="139"/>
      <c r="K74" s="139">
        <v>710</v>
      </c>
      <c r="L74" s="139"/>
      <c r="M74" s="145" t="s">
        <v>70</v>
      </c>
      <c r="N74" s="145"/>
      <c r="O74" s="139">
        <v>6243</v>
      </c>
      <c r="P74" s="140"/>
      <c r="Q74" s="146">
        <v>5.830530193817076</v>
      </c>
    </row>
    <row r="75" spans="1:17" s="123" customFormat="1" ht="11.25">
      <c r="A75" s="147" t="s">
        <v>165</v>
      </c>
      <c r="C75" s="148">
        <v>4700</v>
      </c>
      <c r="D75" s="139"/>
      <c r="E75" s="148">
        <v>2166</v>
      </c>
      <c r="F75" s="139"/>
      <c r="G75" s="148" t="s">
        <v>70</v>
      </c>
      <c r="H75" s="139"/>
      <c r="I75" s="148">
        <v>1420</v>
      </c>
      <c r="J75" s="139"/>
      <c r="K75" s="148">
        <v>1111</v>
      </c>
      <c r="L75" s="139"/>
      <c r="M75" s="148">
        <v>3</v>
      </c>
      <c r="N75" s="139"/>
      <c r="O75" s="148">
        <v>5034</v>
      </c>
      <c r="P75" s="140"/>
      <c r="Q75" s="149">
        <v>-6.6348827969805315</v>
      </c>
    </row>
    <row r="76" spans="1:17" s="123" customFormat="1" ht="11.25">
      <c r="A76" s="123" t="s">
        <v>166</v>
      </c>
      <c r="C76" s="139">
        <v>570</v>
      </c>
      <c r="D76" s="139"/>
      <c r="E76" s="139">
        <v>136</v>
      </c>
      <c r="F76" s="139"/>
      <c r="G76" s="139">
        <v>37</v>
      </c>
      <c r="H76" s="139"/>
      <c r="I76" s="139">
        <v>46</v>
      </c>
      <c r="J76" s="139"/>
      <c r="K76" s="139">
        <v>246</v>
      </c>
      <c r="L76" s="139"/>
      <c r="M76" s="139">
        <v>105</v>
      </c>
      <c r="N76" s="139"/>
      <c r="O76" s="139">
        <v>631</v>
      </c>
      <c r="P76" s="140"/>
      <c r="Q76" s="146">
        <v>-9.667194928684628</v>
      </c>
    </row>
    <row r="77" spans="1:17" s="123" customFormat="1" ht="11.25">
      <c r="A77" s="123" t="s">
        <v>167</v>
      </c>
      <c r="C77" s="139">
        <v>12050</v>
      </c>
      <c r="D77" s="139"/>
      <c r="E77" s="139">
        <v>7036</v>
      </c>
      <c r="F77" s="139"/>
      <c r="G77" s="139">
        <v>1034</v>
      </c>
      <c r="H77" s="139"/>
      <c r="I77" s="139">
        <v>1717</v>
      </c>
      <c r="J77" s="139"/>
      <c r="K77" s="139">
        <v>2263</v>
      </c>
      <c r="L77" s="139"/>
      <c r="M77" s="145" t="s">
        <v>70</v>
      </c>
      <c r="N77" s="145"/>
      <c r="O77" s="139">
        <v>13049</v>
      </c>
      <c r="P77" s="140"/>
      <c r="Q77" s="146">
        <v>-7.655759061997087</v>
      </c>
    </row>
    <row r="78" spans="1:17" s="123" customFormat="1" ht="11.25">
      <c r="A78" s="123" t="s">
        <v>168</v>
      </c>
      <c r="C78" s="139">
        <v>337</v>
      </c>
      <c r="D78" s="139"/>
      <c r="E78" s="139">
        <v>200</v>
      </c>
      <c r="F78" s="139"/>
      <c r="G78" s="139" t="s">
        <v>70</v>
      </c>
      <c r="H78" s="139"/>
      <c r="I78" s="139" t="s">
        <v>70</v>
      </c>
      <c r="J78" s="139"/>
      <c r="K78" s="139">
        <v>137</v>
      </c>
      <c r="L78" s="139"/>
      <c r="M78" s="145" t="s">
        <v>70</v>
      </c>
      <c r="N78" s="145"/>
      <c r="O78" s="139" t="s">
        <v>70</v>
      </c>
      <c r="P78" s="140"/>
      <c r="Q78" s="152" t="s">
        <v>70</v>
      </c>
    </row>
    <row r="79" spans="1:17" s="123" customFormat="1" ht="11.25">
      <c r="A79" s="123" t="s">
        <v>169</v>
      </c>
      <c r="C79" s="139">
        <v>6774</v>
      </c>
      <c r="D79" s="139"/>
      <c r="E79" s="139">
        <v>3292</v>
      </c>
      <c r="F79" s="139"/>
      <c r="G79" s="139">
        <v>1190</v>
      </c>
      <c r="H79" s="139"/>
      <c r="I79" s="139">
        <v>1605</v>
      </c>
      <c r="J79" s="139"/>
      <c r="K79" s="139">
        <v>498</v>
      </c>
      <c r="L79" s="139"/>
      <c r="M79" s="139">
        <v>189</v>
      </c>
      <c r="N79" s="139"/>
      <c r="O79" s="139">
        <v>5755</v>
      </c>
      <c r="P79" s="140"/>
      <c r="Q79" s="146">
        <v>17.706342311033886</v>
      </c>
    </row>
    <row r="80" spans="1:17" s="123" customFormat="1" ht="11.25">
      <c r="A80" s="147" t="s">
        <v>170</v>
      </c>
      <c r="C80" s="148">
        <v>367</v>
      </c>
      <c r="D80" s="139"/>
      <c r="E80" s="148">
        <v>268</v>
      </c>
      <c r="F80" s="139"/>
      <c r="G80" s="148">
        <v>9</v>
      </c>
      <c r="H80" s="139"/>
      <c r="I80" s="148">
        <v>69</v>
      </c>
      <c r="J80" s="139"/>
      <c r="K80" s="148">
        <v>21</v>
      </c>
      <c r="L80" s="139"/>
      <c r="M80" s="148" t="s">
        <v>70</v>
      </c>
      <c r="N80" s="139"/>
      <c r="O80" s="148" t="s">
        <v>70</v>
      </c>
      <c r="P80" s="140"/>
      <c r="Q80" s="149" t="s">
        <v>70</v>
      </c>
    </row>
    <row r="81" spans="1:17" s="123" customFormat="1" ht="11.25">
      <c r="A81" s="123" t="s">
        <v>171</v>
      </c>
      <c r="C81" s="139">
        <v>2231</v>
      </c>
      <c r="D81" s="139"/>
      <c r="E81" s="139">
        <v>1209</v>
      </c>
      <c r="F81" s="139"/>
      <c r="G81" s="139">
        <v>355</v>
      </c>
      <c r="H81" s="139"/>
      <c r="I81" s="139">
        <v>617</v>
      </c>
      <c r="J81" s="139"/>
      <c r="K81" s="139">
        <v>50</v>
      </c>
      <c r="L81" s="139"/>
      <c r="M81" s="145" t="s">
        <v>70</v>
      </c>
      <c r="N81" s="145"/>
      <c r="O81" s="139">
        <v>2260</v>
      </c>
      <c r="P81" s="140"/>
      <c r="Q81" s="146">
        <v>-1.2831858407079646</v>
      </c>
    </row>
    <row r="82" spans="1:17" s="123" customFormat="1" ht="11.25">
      <c r="A82" s="123" t="s">
        <v>172</v>
      </c>
      <c r="C82" s="139">
        <v>3532</v>
      </c>
      <c r="D82" s="139"/>
      <c r="E82" s="139">
        <v>758</v>
      </c>
      <c r="F82" s="139"/>
      <c r="G82" s="139">
        <v>386</v>
      </c>
      <c r="H82" s="139"/>
      <c r="I82" s="139">
        <v>399</v>
      </c>
      <c r="J82" s="139"/>
      <c r="K82" s="139">
        <v>1989</v>
      </c>
      <c r="L82" s="139"/>
      <c r="M82" s="145" t="s">
        <v>70</v>
      </c>
      <c r="N82" s="145"/>
      <c r="O82" s="139">
        <v>3378</v>
      </c>
      <c r="P82" s="140"/>
      <c r="Q82" s="146">
        <v>4.558910597986975</v>
      </c>
    </row>
    <row r="83" spans="1:17" s="123" customFormat="1" ht="11.25">
      <c r="A83" s="123" t="s">
        <v>173</v>
      </c>
      <c r="C83" s="139">
        <v>10661</v>
      </c>
      <c r="D83" s="139"/>
      <c r="E83" s="139">
        <v>6495</v>
      </c>
      <c r="F83" s="139"/>
      <c r="G83" s="139">
        <v>2325</v>
      </c>
      <c r="H83" s="139"/>
      <c r="I83" s="139">
        <v>1257</v>
      </c>
      <c r="J83" s="139"/>
      <c r="K83" s="139">
        <v>421</v>
      </c>
      <c r="L83" s="139"/>
      <c r="M83" s="139">
        <v>163</v>
      </c>
      <c r="N83" s="139"/>
      <c r="O83" s="139">
        <v>11344</v>
      </c>
      <c r="P83" s="140"/>
      <c r="Q83" s="146">
        <v>-6.020803949224259</v>
      </c>
    </row>
    <row r="84" spans="1:17" s="123" customFormat="1" ht="11.25">
      <c r="A84" s="123" t="s">
        <v>174</v>
      </c>
      <c r="C84" s="139">
        <v>23868</v>
      </c>
      <c r="D84" s="139"/>
      <c r="E84" s="139">
        <v>12137</v>
      </c>
      <c r="F84" s="139"/>
      <c r="G84" s="139">
        <v>485</v>
      </c>
      <c r="H84" s="139"/>
      <c r="I84" s="139">
        <v>6251</v>
      </c>
      <c r="J84" s="139"/>
      <c r="K84" s="139">
        <v>4995</v>
      </c>
      <c r="L84" s="139"/>
      <c r="M84" s="145" t="s">
        <v>70</v>
      </c>
      <c r="N84" s="145"/>
      <c r="O84" s="139">
        <v>20212</v>
      </c>
      <c r="P84" s="140"/>
      <c r="Q84" s="146">
        <v>18.08826439738769</v>
      </c>
    </row>
    <row r="85" spans="1:17" s="123" customFormat="1" ht="11.25">
      <c r="A85" s="147" t="s">
        <v>175</v>
      </c>
      <c r="C85" s="148">
        <v>7326</v>
      </c>
      <c r="D85" s="139"/>
      <c r="E85" s="148">
        <v>3191</v>
      </c>
      <c r="F85" s="139"/>
      <c r="G85" s="148">
        <v>1559</v>
      </c>
      <c r="H85" s="139"/>
      <c r="I85" s="148">
        <v>842</v>
      </c>
      <c r="J85" s="139"/>
      <c r="K85" s="148">
        <v>696</v>
      </c>
      <c r="L85" s="139"/>
      <c r="M85" s="148">
        <v>1038</v>
      </c>
      <c r="N85" s="139"/>
      <c r="O85" s="148">
        <v>7691</v>
      </c>
      <c r="P85" s="140"/>
      <c r="Q85" s="149">
        <v>-4.745806787153816</v>
      </c>
    </row>
    <row r="86" spans="1:17" s="123" customFormat="1" ht="11.25">
      <c r="A86" s="123" t="s">
        <v>176</v>
      </c>
      <c r="C86" s="139">
        <v>7753</v>
      </c>
      <c r="D86" s="139"/>
      <c r="E86" s="139">
        <v>2461</v>
      </c>
      <c r="F86" s="139"/>
      <c r="G86" s="139">
        <v>1084</v>
      </c>
      <c r="H86" s="139"/>
      <c r="I86" s="139">
        <v>1968</v>
      </c>
      <c r="J86" s="139"/>
      <c r="K86" s="139">
        <v>2240</v>
      </c>
      <c r="L86" s="139"/>
      <c r="M86" s="145" t="s">
        <v>70</v>
      </c>
      <c r="N86" s="145"/>
      <c r="O86" s="139">
        <v>8460</v>
      </c>
      <c r="P86" s="140"/>
      <c r="Q86" s="146">
        <v>-8.356973995271867</v>
      </c>
    </row>
    <row r="87" spans="1:17" s="123" customFormat="1" ht="11.25">
      <c r="A87" s="123" t="s">
        <v>177</v>
      </c>
      <c r="C87" s="139">
        <v>11864</v>
      </c>
      <c r="D87" s="139"/>
      <c r="E87" s="139">
        <v>5135</v>
      </c>
      <c r="F87" s="139"/>
      <c r="G87" s="139">
        <v>1201</v>
      </c>
      <c r="H87" s="139"/>
      <c r="I87" s="139">
        <v>3691</v>
      </c>
      <c r="J87" s="139"/>
      <c r="K87" s="139">
        <v>1837</v>
      </c>
      <c r="L87" s="139"/>
      <c r="M87" s="145" t="s">
        <v>70</v>
      </c>
      <c r="N87" s="145"/>
      <c r="O87" s="139">
        <v>12660</v>
      </c>
      <c r="P87" s="140"/>
      <c r="Q87" s="146">
        <v>-6.287519747235387</v>
      </c>
    </row>
    <row r="88" spans="1:17" s="123" customFormat="1" ht="11.25">
      <c r="A88" s="123" t="s">
        <v>178</v>
      </c>
      <c r="C88" s="139">
        <v>1439</v>
      </c>
      <c r="D88" s="139"/>
      <c r="E88" s="139">
        <v>597</v>
      </c>
      <c r="F88" s="139"/>
      <c r="G88" s="139">
        <v>325</v>
      </c>
      <c r="H88" s="139"/>
      <c r="I88" s="139">
        <v>44</v>
      </c>
      <c r="J88" s="139"/>
      <c r="K88" s="139">
        <v>473</v>
      </c>
      <c r="L88" s="139"/>
      <c r="M88" s="145" t="s">
        <v>70</v>
      </c>
      <c r="N88" s="145"/>
      <c r="O88" s="139">
        <v>1546</v>
      </c>
      <c r="P88" s="140"/>
      <c r="Q88" s="146">
        <v>-6.9210866752910745</v>
      </c>
    </row>
    <row r="89" spans="1:17" s="123" customFormat="1" ht="11.25">
      <c r="A89" s="123" t="s">
        <v>179</v>
      </c>
      <c r="C89" s="139">
        <v>8103</v>
      </c>
      <c r="D89" s="139"/>
      <c r="E89" s="139">
        <v>5589</v>
      </c>
      <c r="F89" s="139"/>
      <c r="G89" s="139">
        <v>457</v>
      </c>
      <c r="H89" s="139"/>
      <c r="I89" s="139">
        <v>1787</v>
      </c>
      <c r="J89" s="139"/>
      <c r="K89" s="139">
        <v>137</v>
      </c>
      <c r="L89" s="139"/>
      <c r="M89" s="139">
        <v>133</v>
      </c>
      <c r="N89" s="139"/>
      <c r="O89" s="139">
        <v>8275</v>
      </c>
      <c r="P89" s="140"/>
      <c r="Q89" s="146">
        <v>-2.078549848942598</v>
      </c>
    </row>
    <row r="90" spans="1:17" s="123" customFormat="1" ht="11.25">
      <c r="A90" s="147" t="s">
        <v>180</v>
      </c>
      <c r="B90" s="147"/>
      <c r="C90" s="148">
        <v>3545</v>
      </c>
      <c r="D90" s="148"/>
      <c r="E90" s="148">
        <v>874</v>
      </c>
      <c r="F90" s="148"/>
      <c r="G90" s="148">
        <v>178</v>
      </c>
      <c r="H90" s="148"/>
      <c r="I90" s="148">
        <v>2189</v>
      </c>
      <c r="J90" s="148"/>
      <c r="K90" s="148">
        <v>256</v>
      </c>
      <c r="L90" s="148"/>
      <c r="M90" s="148">
        <v>48</v>
      </c>
      <c r="N90" s="148"/>
      <c r="O90" s="148">
        <v>3677</v>
      </c>
      <c r="P90" s="153"/>
      <c r="Q90" s="149">
        <v>-3.5898830568398146</v>
      </c>
    </row>
    <row r="91" spans="1:4" ht="12.75">
      <c r="A91" s="151" t="s">
        <v>146</v>
      </c>
      <c r="C91" s="2"/>
      <c r="D91" s="2"/>
    </row>
    <row r="92" spans="3:4" ht="12.75">
      <c r="C92" s="2"/>
      <c r="D92" s="2"/>
    </row>
    <row r="93" spans="3:4" ht="12.75">
      <c r="C93" s="2"/>
      <c r="D93" s="2"/>
    </row>
    <row r="94" spans="3:4" ht="12.75">
      <c r="C94" s="2"/>
      <c r="D94" s="2"/>
    </row>
    <row r="95" spans="3:4" ht="12.75">
      <c r="C95" s="2"/>
      <c r="D95" s="2"/>
    </row>
    <row r="96" spans="3:4" ht="12.75">
      <c r="C96" s="2"/>
      <c r="D96" s="2"/>
    </row>
    <row r="97" spans="3:4" ht="12.75">
      <c r="C97" s="2"/>
      <c r="D97" s="2"/>
    </row>
    <row r="98" spans="3:4" ht="12.75">
      <c r="C98" s="2"/>
      <c r="D98" s="2"/>
    </row>
    <row r="99" spans="3:4" ht="12.75">
      <c r="C99" s="2"/>
      <c r="D99" s="2"/>
    </row>
    <row r="100" spans="3:4" ht="12.75">
      <c r="C100" s="2"/>
      <c r="D100" s="2"/>
    </row>
    <row r="101" spans="3:4" ht="12.75">
      <c r="C101" s="2"/>
      <c r="D101" s="2"/>
    </row>
    <row r="102" spans="3:4" ht="12.75">
      <c r="C102" s="2"/>
      <c r="D102" s="2"/>
    </row>
    <row r="103" spans="3:4" ht="12.75">
      <c r="C103" s="2"/>
      <c r="D103" s="2"/>
    </row>
    <row r="104" spans="3:4" ht="12.75">
      <c r="C104" s="2"/>
      <c r="D104" s="2"/>
    </row>
    <row r="105" spans="3:4" ht="12.75">
      <c r="C105" s="2"/>
      <c r="D105" s="2"/>
    </row>
    <row r="106" spans="3:4" ht="12.75">
      <c r="C106" s="2"/>
      <c r="D106" s="2"/>
    </row>
    <row r="107" spans="3:4" ht="12.75">
      <c r="C107" s="2"/>
      <c r="D107" s="2"/>
    </row>
    <row r="108" spans="3:4" ht="12.75">
      <c r="C108" s="2"/>
      <c r="D108" s="2"/>
    </row>
    <row r="109" spans="3:4" ht="12.75">
      <c r="C109" s="2"/>
      <c r="D109" s="2"/>
    </row>
    <row r="110" spans="3:4" ht="12.75">
      <c r="C110" s="2"/>
      <c r="D110" s="2"/>
    </row>
    <row r="111" spans="3:4" ht="12.75">
      <c r="C111" s="2"/>
      <c r="D111" s="2"/>
    </row>
    <row r="112" spans="3:4" ht="12.75">
      <c r="C112" s="2"/>
      <c r="D112" s="2"/>
    </row>
    <row r="113" spans="3:4" ht="12.75">
      <c r="C113" s="2"/>
      <c r="D113" s="2"/>
    </row>
    <row r="114" spans="3:4" ht="12.75">
      <c r="C114" s="2"/>
      <c r="D114" s="2"/>
    </row>
    <row r="115" spans="3:4" ht="12.75">
      <c r="C115" s="2"/>
      <c r="D115" s="2"/>
    </row>
  </sheetData>
  <printOptions/>
  <pageMargins left="0.984251968503937" right="0.5905511811023623" top="1.7716535433070868" bottom="0.9448818897637796" header="0.5118110236220472" footer="0.5118110236220472"/>
  <pageSetup fitToHeight="5" horizontalDpi="600" verticalDpi="600" orientation="portrait" paperSize="9" scale="95" r:id="rId1"/>
  <headerFooter alignWithMargins="0">
    <oddFooter>&amp;R
</oddFooter>
  </headerFooter>
  <rowBreaks count="1" manualBreakCount="1">
    <brk id="50" max="6553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U326"/>
  <sheetViews>
    <sheetView showGridLines="0" workbookViewId="0" topLeftCell="A1">
      <selection activeCell="A89" sqref="A89"/>
    </sheetView>
  </sheetViews>
  <sheetFormatPr defaultColWidth="11.421875" defaultRowHeight="12.75"/>
  <cols>
    <col min="1" max="1" width="22.57421875" style="0" customWidth="1"/>
    <col min="2" max="2" width="0.85546875" style="0" customWidth="1"/>
    <col min="3" max="3" width="10.00390625" style="0" customWidth="1"/>
    <col min="4" max="4" width="0.85546875" style="0" customWidth="1"/>
    <col min="5" max="5" width="10.00390625" style="0" customWidth="1"/>
    <col min="6" max="6" width="0.85546875" style="0" customWidth="1"/>
    <col min="7" max="7" width="10.00390625" style="0" customWidth="1"/>
    <col min="8" max="8" width="0.85546875" style="0" customWidth="1"/>
    <col min="9" max="9" width="10.00390625" style="0" customWidth="1"/>
    <col min="10" max="10" width="0.85546875" style="0" customWidth="1"/>
    <col min="11" max="11" width="10.00390625" style="0" customWidth="1"/>
    <col min="12" max="12" width="0.85546875" style="0" customWidth="1"/>
    <col min="13" max="13" width="10.00390625" style="0" customWidth="1"/>
  </cols>
  <sheetData>
    <row r="1" ht="16.5">
      <c r="A1" s="191" t="s">
        <v>1</v>
      </c>
    </row>
    <row r="2" ht="18">
      <c r="A2" s="192"/>
    </row>
    <row r="3" spans="1:13" ht="16.5" customHeight="1">
      <c r="A3" s="189" t="s">
        <v>181</v>
      </c>
      <c r="B3" s="154"/>
      <c r="C3" s="155"/>
      <c r="D3" s="19"/>
      <c r="E3" s="19"/>
      <c r="F3" s="19"/>
      <c r="G3" s="19"/>
      <c r="H3" s="19"/>
      <c r="I3" s="19"/>
      <c r="J3" s="19"/>
      <c r="K3" s="19"/>
      <c r="L3" s="19"/>
      <c r="M3" s="156"/>
    </row>
    <row r="4" spans="1:13" ht="16.5" customHeight="1">
      <c r="A4" s="189" t="s">
        <v>182</v>
      </c>
      <c r="B4" s="157"/>
      <c r="C4" s="158"/>
      <c r="D4" s="20"/>
      <c r="E4" s="20"/>
      <c r="F4" s="20"/>
      <c r="G4" s="20"/>
      <c r="H4" s="20"/>
      <c r="I4" s="20"/>
      <c r="J4" s="20"/>
      <c r="K4" s="20"/>
      <c r="L4" s="20"/>
      <c r="M4" s="129" t="s">
        <v>77</v>
      </c>
    </row>
    <row r="5" spans="1:13" ht="4.5" customHeight="1" thickBot="1">
      <c r="A5" s="159"/>
      <c r="B5" s="159"/>
      <c r="C5" s="160"/>
      <c r="D5" s="161"/>
      <c r="E5" s="161"/>
      <c r="F5" s="161"/>
      <c r="G5" s="161"/>
      <c r="H5" s="161"/>
      <c r="I5" s="161"/>
      <c r="J5" s="161"/>
      <c r="K5" s="161"/>
      <c r="L5" s="161"/>
      <c r="M5" s="162"/>
    </row>
    <row r="6" spans="1:21" s="72" customFormat="1" ht="13.5" customHeight="1">
      <c r="A6" s="35" t="s">
        <v>78</v>
      </c>
      <c r="B6" s="35"/>
      <c r="C6" s="91" t="s">
        <v>79</v>
      </c>
      <c r="D6" s="91"/>
      <c r="E6" s="91"/>
      <c r="F6" s="91"/>
      <c r="G6" s="91"/>
      <c r="H6" s="91"/>
      <c r="I6" s="91"/>
      <c r="J6" s="35"/>
      <c r="K6" s="35" t="s">
        <v>80</v>
      </c>
      <c r="L6" s="35"/>
      <c r="M6" s="35" t="s">
        <v>81</v>
      </c>
      <c r="U6" s="163"/>
    </row>
    <row r="7" spans="1:13" s="41" customFormat="1" ht="13.5" customHeight="1">
      <c r="A7" s="35" t="s">
        <v>82</v>
      </c>
      <c r="B7" s="35"/>
      <c r="C7" s="35" t="s">
        <v>183</v>
      </c>
      <c r="D7" s="35"/>
      <c r="E7" s="164" t="s">
        <v>184</v>
      </c>
      <c r="F7" s="164"/>
      <c r="G7" s="164"/>
      <c r="H7" s="164"/>
      <c r="I7" s="164"/>
      <c r="J7" s="35"/>
      <c r="K7" s="35" t="s">
        <v>88</v>
      </c>
      <c r="L7" s="35"/>
      <c r="M7" s="35" t="s">
        <v>185</v>
      </c>
    </row>
    <row r="8" spans="1:13" s="41" customFormat="1" ht="13.5" customHeight="1">
      <c r="A8" s="35" t="s">
        <v>82</v>
      </c>
      <c r="B8" s="35"/>
      <c r="C8" s="35" t="s">
        <v>186</v>
      </c>
      <c r="D8" s="35"/>
      <c r="E8" s="35" t="s">
        <v>187</v>
      </c>
      <c r="F8" s="35"/>
      <c r="G8" s="35" t="s">
        <v>188</v>
      </c>
      <c r="H8" s="35"/>
      <c r="I8" s="35" t="s">
        <v>189</v>
      </c>
      <c r="J8" s="35"/>
      <c r="K8" s="35" t="s">
        <v>183</v>
      </c>
      <c r="L8" s="35"/>
      <c r="M8" s="35" t="s">
        <v>190</v>
      </c>
    </row>
    <row r="9" spans="1:13" s="41" customFormat="1" ht="13.5" customHeight="1">
      <c r="A9" s="92"/>
      <c r="B9" s="35"/>
      <c r="C9" s="92" t="s">
        <v>82</v>
      </c>
      <c r="D9" s="35"/>
      <c r="E9" s="92"/>
      <c r="F9" s="35"/>
      <c r="G9" s="92" t="s">
        <v>191</v>
      </c>
      <c r="H9" s="35"/>
      <c r="I9" s="92"/>
      <c r="J9" s="35"/>
      <c r="K9" s="92" t="s">
        <v>100</v>
      </c>
      <c r="L9" s="35"/>
      <c r="M9" s="92" t="s">
        <v>192</v>
      </c>
    </row>
    <row r="10" spans="1:13" ht="12.75">
      <c r="A10" s="165" t="s">
        <v>64</v>
      </c>
      <c r="B10" s="166"/>
      <c r="C10" s="138">
        <v>343504</v>
      </c>
      <c r="D10" s="139"/>
      <c r="E10" s="138">
        <v>265109</v>
      </c>
      <c r="F10" s="139"/>
      <c r="G10" s="138">
        <v>14214</v>
      </c>
      <c r="H10" s="139"/>
      <c r="I10" s="138">
        <v>64181</v>
      </c>
      <c r="J10" s="139"/>
      <c r="K10" s="138">
        <v>347167</v>
      </c>
      <c r="L10" s="140"/>
      <c r="M10" s="141">
        <v>-1.06</v>
      </c>
    </row>
    <row r="11" spans="1:13" ht="12.75">
      <c r="A11" s="167" t="s">
        <v>193</v>
      </c>
      <c r="B11" s="166"/>
      <c r="C11" s="143">
        <v>316161</v>
      </c>
      <c r="D11" s="139"/>
      <c r="E11" s="143">
        <v>265109</v>
      </c>
      <c r="F11" s="139"/>
      <c r="G11" s="143">
        <v>14214</v>
      </c>
      <c r="H11" s="139"/>
      <c r="I11" s="143">
        <v>36838</v>
      </c>
      <c r="J11" s="139"/>
      <c r="K11" s="143">
        <v>319670</v>
      </c>
      <c r="L11" s="140"/>
      <c r="M11" s="144">
        <v>-1.1</v>
      </c>
    </row>
    <row r="12" spans="1:13" ht="12.75">
      <c r="A12" s="166" t="s">
        <v>103</v>
      </c>
      <c r="B12" s="166"/>
      <c r="C12" s="139">
        <v>3412</v>
      </c>
      <c r="D12" s="139"/>
      <c r="E12" s="139">
        <v>2356</v>
      </c>
      <c r="F12" s="139"/>
      <c r="G12" s="139">
        <v>168</v>
      </c>
      <c r="H12" s="139"/>
      <c r="I12" s="139">
        <v>888</v>
      </c>
      <c r="J12" s="139"/>
      <c r="K12" s="139">
        <v>3469</v>
      </c>
      <c r="L12" s="140"/>
      <c r="M12" s="146">
        <v>-1.64</v>
      </c>
    </row>
    <row r="13" spans="1:13" ht="12.75">
      <c r="A13" s="166" t="s">
        <v>194</v>
      </c>
      <c r="B13" s="166"/>
      <c r="C13" s="139">
        <v>9143</v>
      </c>
      <c r="D13" s="139"/>
      <c r="E13" s="139">
        <v>8985</v>
      </c>
      <c r="F13" s="139"/>
      <c r="G13" s="139" t="s">
        <v>70</v>
      </c>
      <c r="H13" s="139"/>
      <c r="I13" s="139">
        <v>158</v>
      </c>
      <c r="J13" s="139"/>
      <c r="K13" s="139">
        <v>8996</v>
      </c>
      <c r="L13" s="140"/>
      <c r="M13" s="146">
        <v>1.63</v>
      </c>
    </row>
    <row r="14" spans="1:13" ht="12.75">
      <c r="A14" s="166" t="s">
        <v>195</v>
      </c>
      <c r="B14" s="166"/>
      <c r="C14" s="139">
        <v>5516</v>
      </c>
      <c r="D14" s="139"/>
      <c r="E14" s="139">
        <v>4949</v>
      </c>
      <c r="F14" s="139"/>
      <c r="G14" s="139" t="s">
        <v>70</v>
      </c>
      <c r="H14" s="139"/>
      <c r="I14" s="139">
        <v>567</v>
      </c>
      <c r="J14" s="139"/>
      <c r="K14" s="139">
        <v>5948</v>
      </c>
      <c r="L14" s="140"/>
      <c r="M14" s="146">
        <v>-7.26</v>
      </c>
    </row>
    <row r="15" spans="1:13" ht="12.75">
      <c r="A15" s="166" t="s">
        <v>106</v>
      </c>
      <c r="B15" s="166"/>
      <c r="C15" s="139">
        <v>8256</v>
      </c>
      <c r="D15" s="139"/>
      <c r="E15" s="139">
        <v>4309</v>
      </c>
      <c r="F15" s="139"/>
      <c r="G15" s="139">
        <v>564</v>
      </c>
      <c r="H15" s="139"/>
      <c r="I15" s="139">
        <v>3383</v>
      </c>
      <c r="J15" s="139"/>
      <c r="K15" s="139">
        <v>8444</v>
      </c>
      <c r="L15" s="140"/>
      <c r="M15" s="146">
        <v>-2.23</v>
      </c>
    </row>
    <row r="16" spans="1:13" ht="12.75">
      <c r="A16" s="168" t="s">
        <v>196</v>
      </c>
      <c r="B16" s="166"/>
      <c r="C16" s="148">
        <v>4837</v>
      </c>
      <c r="D16" s="139"/>
      <c r="E16" s="148">
        <v>2606</v>
      </c>
      <c r="F16" s="139"/>
      <c r="G16" s="148">
        <v>594</v>
      </c>
      <c r="H16" s="139"/>
      <c r="I16" s="148">
        <v>1637</v>
      </c>
      <c r="J16" s="139"/>
      <c r="K16" s="148">
        <v>4670</v>
      </c>
      <c r="L16" s="140"/>
      <c r="M16" s="149">
        <v>3.58</v>
      </c>
    </row>
    <row r="17" spans="1:13" ht="12.75">
      <c r="A17" s="166" t="s">
        <v>108</v>
      </c>
      <c r="B17" s="166"/>
      <c r="C17" s="139">
        <v>15713</v>
      </c>
      <c r="D17" s="139"/>
      <c r="E17" s="139">
        <v>12948</v>
      </c>
      <c r="F17" s="139"/>
      <c r="G17" s="139">
        <v>377</v>
      </c>
      <c r="H17" s="139"/>
      <c r="I17" s="139">
        <v>2388</v>
      </c>
      <c r="J17" s="139"/>
      <c r="K17" s="139">
        <v>15955</v>
      </c>
      <c r="L17" s="140"/>
      <c r="M17" s="146">
        <v>-1.52</v>
      </c>
    </row>
    <row r="18" spans="1:13" ht="12.75">
      <c r="A18" s="166" t="s">
        <v>197</v>
      </c>
      <c r="B18" s="166"/>
      <c r="C18" s="139">
        <v>2252</v>
      </c>
      <c r="D18" s="139"/>
      <c r="E18" s="139">
        <v>1797</v>
      </c>
      <c r="F18" s="139"/>
      <c r="G18" s="139">
        <v>455</v>
      </c>
      <c r="H18" s="139"/>
      <c r="I18" s="139" t="s">
        <v>70</v>
      </c>
      <c r="J18" s="139"/>
      <c r="K18" s="139">
        <v>2483</v>
      </c>
      <c r="L18" s="140"/>
      <c r="M18" s="146">
        <v>-9.3</v>
      </c>
    </row>
    <row r="19" spans="1:13" ht="12.75">
      <c r="A19" s="166" t="s">
        <v>110</v>
      </c>
      <c r="B19" s="166"/>
      <c r="C19" s="139">
        <v>9589</v>
      </c>
      <c r="D19" s="139"/>
      <c r="E19" s="139">
        <v>5615</v>
      </c>
      <c r="F19" s="139"/>
      <c r="G19" s="139">
        <v>146</v>
      </c>
      <c r="H19" s="139"/>
      <c r="I19" s="139">
        <v>3828</v>
      </c>
      <c r="J19" s="139"/>
      <c r="K19" s="139">
        <v>9751</v>
      </c>
      <c r="L19" s="140"/>
      <c r="M19" s="146">
        <v>-1.66</v>
      </c>
    </row>
    <row r="20" spans="1:13" ht="12.75">
      <c r="A20" s="166" t="s">
        <v>111</v>
      </c>
      <c r="B20" s="166"/>
      <c r="C20" s="139">
        <v>3444</v>
      </c>
      <c r="D20" s="139"/>
      <c r="E20" s="139">
        <v>3107</v>
      </c>
      <c r="F20" s="139"/>
      <c r="G20" s="139" t="s">
        <v>70</v>
      </c>
      <c r="H20" s="139"/>
      <c r="I20" s="139">
        <v>337</v>
      </c>
      <c r="J20" s="139"/>
      <c r="K20" s="139">
        <v>3589</v>
      </c>
      <c r="L20" s="140"/>
      <c r="M20" s="146">
        <v>-4.04</v>
      </c>
    </row>
    <row r="21" spans="1:13" ht="12.75">
      <c r="A21" s="168" t="s">
        <v>112</v>
      </c>
      <c r="B21" s="166"/>
      <c r="C21" s="148">
        <v>2394</v>
      </c>
      <c r="D21" s="139"/>
      <c r="E21" s="148">
        <v>2394</v>
      </c>
      <c r="F21" s="139"/>
      <c r="G21" s="148" t="s">
        <v>70</v>
      </c>
      <c r="H21" s="139"/>
      <c r="I21" s="148" t="s">
        <v>70</v>
      </c>
      <c r="J21" s="139"/>
      <c r="K21" s="148">
        <v>2498</v>
      </c>
      <c r="L21" s="140"/>
      <c r="M21" s="149">
        <v>-4.16</v>
      </c>
    </row>
    <row r="22" spans="1:13" ht="12.75">
      <c r="A22" s="166" t="s">
        <v>198</v>
      </c>
      <c r="B22" s="166"/>
      <c r="C22" s="139">
        <v>9824</v>
      </c>
      <c r="D22" s="139"/>
      <c r="E22" s="139">
        <v>9824</v>
      </c>
      <c r="F22" s="139"/>
      <c r="G22" s="139" t="s">
        <v>70</v>
      </c>
      <c r="H22" s="139"/>
      <c r="I22" s="139" t="s">
        <v>70</v>
      </c>
      <c r="J22" s="139"/>
      <c r="K22" s="139">
        <v>10174</v>
      </c>
      <c r="L22" s="140"/>
      <c r="M22" s="146">
        <v>-3.44</v>
      </c>
    </row>
    <row r="23" spans="1:13" ht="12.75">
      <c r="A23" s="166" t="s">
        <v>114</v>
      </c>
      <c r="B23" s="166"/>
      <c r="C23" s="139">
        <v>18149</v>
      </c>
      <c r="D23" s="139"/>
      <c r="E23" s="139">
        <v>13690</v>
      </c>
      <c r="F23" s="139"/>
      <c r="G23" s="139">
        <v>1208</v>
      </c>
      <c r="H23" s="139"/>
      <c r="I23" s="139">
        <v>3251</v>
      </c>
      <c r="J23" s="139"/>
      <c r="K23" s="139">
        <v>18427</v>
      </c>
      <c r="L23" s="140"/>
      <c r="M23" s="146">
        <v>-1.51</v>
      </c>
    </row>
    <row r="24" spans="1:13" ht="12.75">
      <c r="A24" s="166" t="s">
        <v>199</v>
      </c>
      <c r="B24" s="166"/>
      <c r="C24" s="139">
        <v>4867</v>
      </c>
      <c r="D24" s="139"/>
      <c r="E24" s="139">
        <v>3095</v>
      </c>
      <c r="F24" s="139"/>
      <c r="G24" s="139" t="s">
        <v>70</v>
      </c>
      <c r="H24" s="139"/>
      <c r="I24" s="139">
        <v>1772</v>
      </c>
      <c r="J24" s="139"/>
      <c r="K24" s="139">
        <v>4911</v>
      </c>
      <c r="L24" s="140"/>
      <c r="M24" s="146">
        <v>-0.9</v>
      </c>
    </row>
    <row r="25" spans="1:13" ht="12.75">
      <c r="A25" s="166" t="s">
        <v>116</v>
      </c>
      <c r="B25" s="166"/>
      <c r="C25" s="139">
        <v>6223</v>
      </c>
      <c r="D25" s="139"/>
      <c r="E25" s="139">
        <v>4447</v>
      </c>
      <c r="F25" s="139"/>
      <c r="G25" s="139">
        <v>1095</v>
      </c>
      <c r="H25" s="139"/>
      <c r="I25" s="139">
        <v>681</v>
      </c>
      <c r="J25" s="139"/>
      <c r="K25" s="139">
        <v>6389</v>
      </c>
      <c r="L25" s="140"/>
      <c r="M25" s="146">
        <v>-2.6</v>
      </c>
    </row>
    <row r="26" spans="1:13" ht="12.75">
      <c r="A26" s="168" t="s">
        <v>117</v>
      </c>
      <c r="B26" s="166"/>
      <c r="C26" s="148">
        <v>9297</v>
      </c>
      <c r="D26" s="139"/>
      <c r="E26" s="148">
        <v>8835</v>
      </c>
      <c r="F26" s="139"/>
      <c r="G26" s="148">
        <v>174</v>
      </c>
      <c r="H26" s="139"/>
      <c r="I26" s="148">
        <v>288</v>
      </c>
      <c r="J26" s="139"/>
      <c r="K26" s="148">
        <v>9266</v>
      </c>
      <c r="L26" s="140"/>
      <c r="M26" s="149">
        <v>0.33</v>
      </c>
    </row>
    <row r="27" spans="1:13" ht="12.75">
      <c r="A27" s="166" t="s">
        <v>200</v>
      </c>
      <c r="B27" s="166"/>
      <c r="C27" s="139">
        <v>4397</v>
      </c>
      <c r="D27" s="139"/>
      <c r="E27" s="139">
        <v>2766</v>
      </c>
      <c r="F27" s="139"/>
      <c r="G27" s="139">
        <v>1631</v>
      </c>
      <c r="H27" s="139"/>
      <c r="I27" s="139" t="s">
        <v>70</v>
      </c>
      <c r="J27" s="139"/>
      <c r="K27" s="139">
        <v>4419</v>
      </c>
      <c r="L27" s="140"/>
      <c r="M27" s="146">
        <v>-0.5</v>
      </c>
    </row>
    <row r="28" spans="1:13" ht="12.75">
      <c r="A28" s="166" t="s">
        <v>201</v>
      </c>
      <c r="B28" s="166"/>
      <c r="C28" s="150" t="s">
        <v>202</v>
      </c>
      <c r="D28" s="139"/>
      <c r="E28" s="150" t="s">
        <v>203</v>
      </c>
      <c r="F28" s="139"/>
      <c r="G28" s="150" t="s">
        <v>204</v>
      </c>
      <c r="H28" s="139"/>
      <c r="I28" s="150" t="s">
        <v>205</v>
      </c>
      <c r="J28" s="139"/>
      <c r="K28" s="139">
        <v>13990</v>
      </c>
      <c r="L28" s="140"/>
      <c r="M28" s="146">
        <v>0</v>
      </c>
    </row>
    <row r="29" spans="1:13" ht="12.75">
      <c r="A29" s="166" t="s">
        <v>206</v>
      </c>
      <c r="B29" s="166"/>
      <c r="C29" s="139">
        <v>5099</v>
      </c>
      <c r="D29" s="139"/>
      <c r="E29" s="139">
        <v>5099</v>
      </c>
      <c r="F29" s="139"/>
      <c r="G29" s="139" t="s">
        <v>70</v>
      </c>
      <c r="H29" s="139"/>
      <c r="I29" s="139" t="s">
        <v>70</v>
      </c>
      <c r="J29" s="139"/>
      <c r="K29" s="139">
        <v>5387</v>
      </c>
      <c r="L29" s="140"/>
      <c r="M29" s="146">
        <v>-5.35</v>
      </c>
    </row>
    <row r="30" spans="1:13" ht="12.75">
      <c r="A30" s="166" t="s">
        <v>207</v>
      </c>
      <c r="B30" s="166"/>
      <c r="C30" s="139">
        <v>6350</v>
      </c>
      <c r="D30" s="139"/>
      <c r="E30" s="139">
        <v>4738</v>
      </c>
      <c r="F30" s="139"/>
      <c r="G30" s="139">
        <v>204</v>
      </c>
      <c r="H30" s="139"/>
      <c r="I30" s="139">
        <v>1408</v>
      </c>
      <c r="J30" s="139"/>
      <c r="K30" s="139">
        <v>6224</v>
      </c>
      <c r="L30" s="140"/>
      <c r="M30" s="146">
        <v>2.02</v>
      </c>
    </row>
    <row r="31" spans="1:13" ht="12.75">
      <c r="A31" s="168" t="s">
        <v>127</v>
      </c>
      <c r="B31" s="166"/>
      <c r="C31" s="148">
        <v>4886</v>
      </c>
      <c r="D31" s="139"/>
      <c r="E31" s="148">
        <v>4575</v>
      </c>
      <c r="F31" s="139"/>
      <c r="G31" s="148" t="s">
        <v>70</v>
      </c>
      <c r="H31" s="139"/>
      <c r="I31" s="148">
        <v>311</v>
      </c>
      <c r="J31" s="139"/>
      <c r="K31" s="148">
        <v>4965</v>
      </c>
      <c r="L31" s="140"/>
      <c r="M31" s="149">
        <v>-1.59</v>
      </c>
    </row>
    <row r="32" spans="1:13" ht="12.75">
      <c r="A32" s="166" t="s">
        <v>208</v>
      </c>
      <c r="B32" s="166"/>
      <c r="C32" s="139">
        <v>3859</v>
      </c>
      <c r="D32" s="139"/>
      <c r="E32" s="139">
        <v>3859</v>
      </c>
      <c r="F32" s="139"/>
      <c r="G32" s="139" t="s">
        <v>70</v>
      </c>
      <c r="H32" s="139"/>
      <c r="I32" s="139" t="s">
        <v>70</v>
      </c>
      <c r="J32" s="139"/>
      <c r="K32" s="139">
        <v>3856</v>
      </c>
      <c r="L32" s="140"/>
      <c r="M32" s="146">
        <v>0.08</v>
      </c>
    </row>
    <row r="33" spans="1:13" ht="12.75">
      <c r="A33" s="166" t="s">
        <v>129</v>
      </c>
      <c r="B33" s="166"/>
      <c r="C33" s="139">
        <v>5507</v>
      </c>
      <c r="D33" s="139"/>
      <c r="E33" s="139">
        <v>5313</v>
      </c>
      <c r="F33" s="139"/>
      <c r="G33" s="139">
        <v>194</v>
      </c>
      <c r="H33" s="139"/>
      <c r="I33" s="139" t="s">
        <v>70</v>
      </c>
      <c r="J33" s="139"/>
      <c r="K33" s="139">
        <v>5377</v>
      </c>
      <c r="L33" s="140"/>
      <c r="M33" s="146">
        <v>2.42</v>
      </c>
    </row>
    <row r="34" spans="1:13" ht="12.75">
      <c r="A34" s="166" t="s">
        <v>209</v>
      </c>
      <c r="B34" s="166"/>
      <c r="C34" s="139">
        <v>2153</v>
      </c>
      <c r="D34" s="139"/>
      <c r="E34" s="139">
        <v>1531</v>
      </c>
      <c r="F34" s="139"/>
      <c r="G34" s="139">
        <v>603</v>
      </c>
      <c r="H34" s="139"/>
      <c r="I34" s="139">
        <v>19</v>
      </c>
      <c r="J34" s="139"/>
      <c r="K34" s="139">
        <v>2364</v>
      </c>
      <c r="L34" s="140"/>
      <c r="M34" s="146">
        <v>-8.93</v>
      </c>
    </row>
    <row r="35" spans="1:13" ht="12.75">
      <c r="A35" s="166" t="s">
        <v>131</v>
      </c>
      <c r="B35" s="166"/>
      <c r="C35" s="139">
        <v>4467</v>
      </c>
      <c r="D35" s="139"/>
      <c r="E35" s="139">
        <v>4283</v>
      </c>
      <c r="F35" s="139"/>
      <c r="G35" s="139" t="s">
        <v>70</v>
      </c>
      <c r="H35" s="139"/>
      <c r="I35" s="139">
        <v>184</v>
      </c>
      <c r="J35" s="139"/>
      <c r="K35" s="139">
        <v>4757</v>
      </c>
      <c r="L35" s="140"/>
      <c r="M35" s="146">
        <v>-6.1</v>
      </c>
    </row>
    <row r="36" spans="1:13" ht="12.75">
      <c r="A36" s="168" t="s">
        <v>210</v>
      </c>
      <c r="B36" s="166"/>
      <c r="C36" s="148">
        <v>3200</v>
      </c>
      <c r="D36" s="139"/>
      <c r="E36" s="148">
        <v>2364</v>
      </c>
      <c r="F36" s="139"/>
      <c r="G36" s="148">
        <v>49</v>
      </c>
      <c r="H36" s="139"/>
      <c r="I36" s="148">
        <v>787</v>
      </c>
      <c r="J36" s="139"/>
      <c r="K36" s="148">
        <v>3566</v>
      </c>
      <c r="L36" s="140"/>
      <c r="M36" s="149">
        <v>-10.26</v>
      </c>
    </row>
    <row r="37" spans="1:13" ht="12.75">
      <c r="A37" s="166" t="s">
        <v>211</v>
      </c>
      <c r="B37" s="166"/>
      <c r="C37" s="139">
        <v>10009</v>
      </c>
      <c r="D37" s="139"/>
      <c r="E37" s="139">
        <v>9198</v>
      </c>
      <c r="F37" s="139"/>
      <c r="G37" s="139">
        <v>408</v>
      </c>
      <c r="H37" s="139"/>
      <c r="I37" s="139">
        <v>403</v>
      </c>
      <c r="J37" s="139"/>
      <c r="K37" s="139">
        <v>10361</v>
      </c>
      <c r="L37" s="140"/>
      <c r="M37" s="146">
        <v>-3.4</v>
      </c>
    </row>
    <row r="38" spans="1:13" ht="12.75">
      <c r="A38" s="166" t="s">
        <v>134</v>
      </c>
      <c r="B38" s="166"/>
      <c r="C38" s="139">
        <v>1573</v>
      </c>
      <c r="D38" s="139"/>
      <c r="E38" s="139">
        <v>1343</v>
      </c>
      <c r="F38" s="139"/>
      <c r="G38" s="139" t="s">
        <v>70</v>
      </c>
      <c r="H38" s="139"/>
      <c r="I38" s="139">
        <v>230</v>
      </c>
      <c r="J38" s="139"/>
      <c r="K38" s="139">
        <v>1437</v>
      </c>
      <c r="L38" s="140"/>
      <c r="M38" s="146">
        <v>9.46</v>
      </c>
    </row>
    <row r="39" spans="1:13" ht="12.75">
      <c r="A39" s="166" t="s">
        <v>212</v>
      </c>
      <c r="B39" s="166"/>
      <c r="C39" s="139">
        <v>9740</v>
      </c>
      <c r="D39" s="139"/>
      <c r="E39" s="139">
        <v>8791</v>
      </c>
      <c r="F39" s="139"/>
      <c r="G39" s="139">
        <v>179</v>
      </c>
      <c r="H39" s="139"/>
      <c r="I39" s="139">
        <v>770</v>
      </c>
      <c r="J39" s="139"/>
      <c r="K39" s="139">
        <v>10024</v>
      </c>
      <c r="L39" s="140"/>
      <c r="M39" s="146">
        <v>-2.83</v>
      </c>
    </row>
    <row r="40" spans="1:13" ht="12.75">
      <c r="A40" s="166" t="s">
        <v>213</v>
      </c>
      <c r="B40" s="166"/>
      <c r="C40" s="139">
        <v>9417</v>
      </c>
      <c r="D40" s="139"/>
      <c r="E40" s="139">
        <v>7026</v>
      </c>
      <c r="F40" s="139"/>
      <c r="G40" s="139">
        <v>1416</v>
      </c>
      <c r="H40" s="139"/>
      <c r="I40" s="139">
        <v>975</v>
      </c>
      <c r="J40" s="139"/>
      <c r="K40" s="139">
        <v>10537</v>
      </c>
      <c r="L40" s="140"/>
      <c r="M40" s="146">
        <v>-10.63</v>
      </c>
    </row>
    <row r="41" spans="1:13" ht="12.75">
      <c r="A41" s="168" t="s">
        <v>137</v>
      </c>
      <c r="B41" s="166"/>
      <c r="C41" s="148">
        <v>2875</v>
      </c>
      <c r="D41" s="139"/>
      <c r="E41" s="148">
        <v>2875</v>
      </c>
      <c r="F41" s="139"/>
      <c r="G41" s="148" t="s">
        <v>70</v>
      </c>
      <c r="H41" s="139"/>
      <c r="I41" s="148" t="s">
        <v>70</v>
      </c>
      <c r="J41" s="139"/>
      <c r="K41" s="148">
        <v>2940</v>
      </c>
      <c r="L41" s="140"/>
      <c r="M41" s="149">
        <v>-2.21</v>
      </c>
    </row>
    <row r="42" spans="1:13" ht="12.75">
      <c r="A42" s="166" t="s">
        <v>138</v>
      </c>
      <c r="B42" s="166"/>
      <c r="C42" s="139">
        <v>12922</v>
      </c>
      <c r="D42" s="139"/>
      <c r="E42" s="139">
        <v>11726</v>
      </c>
      <c r="F42" s="139"/>
      <c r="G42" s="139">
        <v>172</v>
      </c>
      <c r="H42" s="139"/>
      <c r="I42" s="139">
        <v>1024</v>
      </c>
      <c r="J42" s="139"/>
      <c r="K42" s="139">
        <v>13246</v>
      </c>
      <c r="L42" s="140"/>
      <c r="M42" s="146">
        <v>-2.45</v>
      </c>
    </row>
    <row r="43" spans="1:13" ht="12.75">
      <c r="A43" s="166" t="s">
        <v>214</v>
      </c>
      <c r="B43" s="166"/>
      <c r="C43" s="139">
        <v>4825</v>
      </c>
      <c r="D43" s="139"/>
      <c r="E43" s="139">
        <v>4564</v>
      </c>
      <c r="F43" s="139"/>
      <c r="G43" s="139">
        <v>261</v>
      </c>
      <c r="H43" s="139"/>
      <c r="I43" s="139" t="s">
        <v>70</v>
      </c>
      <c r="J43" s="139"/>
      <c r="K43" s="139">
        <v>4859</v>
      </c>
      <c r="L43" s="140"/>
      <c r="M43" s="146">
        <v>-0.7</v>
      </c>
    </row>
    <row r="44" spans="1:13" ht="12.75">
      <c r="A44" s="166" t="s">
        <v>215</v>
      </c>
      <c r="B44" s="166"/>
      <c r="C44" s="139">
        <v>1009</v>
      </c>
      <c r="D44" s="139"/>
      <c r="E44" s="139">
        <v>686</v>
      </c>
      <c r="F44" s="139"/>
      <c r="G44" s="139" t="s">
        <v>70</v>
      </c>
      <c r="H44" s="139"/>
      <c r="I44" s="139">
        <v>323</v>
      </c>
      <c r="J44" s="139"/>
      <c r="K44" s="139">
        <v>1133</v>
      </c>
      <c r="L44" s="140"/>
      <c r="M44" s="146">
        <v>-10.94</v>
      </c>
    </row>
    <row r="45" spans="1:13" ht="12.75">
      <c r="A45" s="166" t="s">
        <v>141</v>
      </c>
      <c r="B45" s="166"/>
      <c r="C45" s="139">
        <v>1419</v>
      </c>
      <c r="D45" s="139"/>
      <c r="E45" s="139">
        <v>665</v>
      </c>
      <c r="F45" s="139"/>
      <c r="G45" s="139" t="s">
        <v>70</v>
      </c>
      <c r="H45" s="139"/>
      <c r="I45" s="139">
        <v>754</v>
      </c>
      <c r="J45" s="139"/>
      <c r="K45" s="139">
        <v>1657</v>
      </c>
      <c r="L45" s="140"/>
      <c r="M45" s="146">
        <v>-14.36</v>
      </c>
    </row>
    <row r="46" spans="1:13" ht="12.75">
      <c r="A46" s="168" t="s">
        <v>143</v>
      </c>
      <c r="B46" s="166"/>
      <c r="C46" s="148">
        <v>753</v>
      </c>
      <c r="D46" s="139"/>
      <c r="E46" s="148">
        <v>714</v>
      </c>
      <c r="F46" s="139"/>
      <c r="G46" s="148" t="s">
        <v>70</v>
      </c>
      <c r="H46" s="139"/>
      <c r="I46" s="148">
        <v>39</v>
      </c>
      <c r="J46" s="139"/>
      <c r="K46" s="148">
        <v>404</v>
      </c>
      <c r="L46" s="140"/>
      <c r="M46" s="149">
        <v>86.39</v>
      </c>
    </row>
    <row r="47" spans="1:13" ht="12.75">
      <c r="A47" s="166" t="s">
        <v>216</v>
      </c>
      <c r="B47" s="166"/>
      <c r="C47" s="139">
        <v>2437</v>
      </c>
      <c r="D47" s="139"/>
      <c r="E47" s="139">
        <v>1774</v>
      </c>
      <c r="F47" s="139"/>
      <c r="G47" s="139">
        <v>663</v>
      </c>
      <c r="H47" s="139"/>
      <c r="I47" s="139" t="s">
        <v>70</v>
      </c>
      <c r="J47" s="139"/>
      <c r="K47" s="139">
        <v>2811</v>
      </c>
      <c r="L47" s="140"/>
      <c r="M47" s="146">
        <v>-13.3</v>
      </c>
    </row>
    <row r="48" spans="1:13" ht="12.75">
      <c r="A48" s="166" t="s">
        <v>217</v>
      </c>
      <c r="B48" s="166"/>
      <c r="C48" s="139">
        <v>2333</v>
      </c>
      <c r="D48" s="139"/>
      <c r="E48" s="139">
        <v>2333</v>
      </c>
      <c r="F48" s="139"/>
      <c r="G48" s="139" t="s">
        <v>70</v>
      </c>
      <c r="H48" s="139"/>
      <c r="I48" s="139" t="s">
        <v>70</v>
      </c>
      <c r="J48" s="139"/>
      <c r="K48" s="139">
        <v>2656</v>
      </c>
      <c r="L48" s="140"/>
      <c r="M48" s="146">
        <v>-12.16</v>
      </c>
    </row>
    <row r="49" spans="1:13" ht="12.75">
      <c r="A49" s="166" t="s">
        <v>150</v>
      </c>
      <c r="B49" s="166"/>
      <c r="C49" s="139">
        <v>5413</v>
      </c>
      <c r="D49" s="139"/>
      <c r="E49" s="139">
        <v>5413</v>
      </c>
      <c r="F49" s="139"/>
      <c r="G49" s="139" t="s">
        <v>70</v>
      </c>
      <c r="H49" s="139"/>
      <c r="I49" s="139" t="s">
        <v>70</v>
      </c>
      <c r="J49" s="139"/>
      <c r="K49" s="139">
        <v>5115</v>
      </c>
      <c r="L49" s="140"/>
      <c r="M49" s="146">
        <v>5.83</v>
      </c>
    </row>
    <row r="50" spans="1:13" ht="12.75">
      <c r="A50" s="168" t="s">
        <v>151</v>
      </c>
      <c r="B50" s="166"/>
      <c r="C50" s="148">
        <v>4420</v>
      </c>
      <c r="D50" s="139"/>
      <c r="E50" s="148">
        <v>3760</v>
      </c>
      <c r="F50" s="139"/>
      <c r="G50" s="148">
        <v>206</v>
      </c>
      <c r="H50" s="139"/>
      <c r="I50" s="148">
        <v>454</v>
      </c>
      <c r="J50" s="139"/>
      <c r="K50" s="148">
        <v>4399</v>
      </c>
      <c r="L50" s="140"/>
      <c r="M50" s="149">
        <v>0.48</v>
      </c>
    </row>
    <row r="51" spans="1:13" ht="12.75">
      <c r="A51" s="21" t="s">
        <v>218</v>
      </c>
      <c r="B51" s="123"/>
      <c r="C51" s="169"/>
      <c r="D51" s="139"/>
      <c r="E51" s="169"/>
      <c r="F51" s="139"/>
      <c r="G51" s="169"/>
      <c r="H51" s="139"/>
      <c r="I51" s="169"/>
      <c r="J51" s="139"/>
      <c r="K51" s="169"/>
      <c r="L51" s="140"/>
      <c r="M51" s="170"/>
    </row>
    <row r="52" spans="1:13" ht="9.75" customHeight="1">
      <c r="A52" s="21" t="s">
        <v>219</v>
      </c>
      <c r="B52" s="123"/>
      <c r="C52" s="169"/>
      <c r="D52" s="139"/>
      <c r="E52" s="169"/>
      <c r="F52" s="139"/>
      <c r="G52" s="169"/>
      <c r="H52" s="139"/>
      <c r="I52" s="169"/>
      <c r="J52" s="139"/>
      <c r="K52" s="169"/>
      <c r="L52" s="140"/>
      <c r="M52" s="170"/>
    </row>
    <row r="53" spans="1:13" ht="16.5" customHeight="1">
      <c r="A53" s="189" t="s">
        <v>181</v>
      </c>
      <c r="B53" s="154"/>
      <c r="C53" s="155"/>
      <c r="D53" s="19"/>
      <c r="E53" s="19"/>
      <c r="F53" s="19"/>
      <c r="G53" s="19"/>
      <c r="H53" s="19"/>
      <c r="I53" s="19"/>
      <c r="J53" s="19"/>
      <c r="K53" s="19"/>
      <c r="L53" s="19"/>
      <c r="M53" s="156"/>
    </row>
    <row r="54" spans="1:13" ht="16.5" customHeight="1">
      <c r="A54" s="189" t="s">
        <v>182</v>
      </c>
      <c r="B54" s="157"/>
      <c r="C54" s="158"/>
      <c r="D54" s="20"/>
      <c r="E54" s="20"/>
      <c r="F54" s="20"/>
      <c r="G54" s="20"/>
      <c r="H54" s="20"/>
      <c r="I54" s="20"/>
      <c r="J54" s="20"/>
      <c r="K54" s="20"/>
      <c r="L54" s="20"/>
      <c r="M54" s="129" t="s">
        <v>149</v>
      </c>
    </row>
    <row r="55" spans="1:13" ht="4.5" customHeight="1" thickBot="1">
      <c r="A55" s="159"/>
      <c r="B55" s="159"/>
      <c r="C55" s="160"/>
      <c r="D55" s="161"/>
      <c r="E55" s="161"/>
      <c r="F55" s="161"/>
      <c r="G55" s="161"/>
      <c r="H55" s="161"/>
      <c r="I55" s="161"/>
      <c r="J55" s="161"/>
      <c r="K55" s="161"/>
      <c r="L55" s="161"/>
      <c r="M55" s="162"/>
    </row>
    <row r="56" spans="1:21" s="72" customFormat="1" ht="13.5" customHeight="1">
      <c r="A56" s="35" t="s">
        <v>78</v>
      </c>
      <c r="B56" s="35"/>
      <c r="C56" s="91" t="s">
        <v>79</v>
      </c>
      <c r="D56" s="91"/>
      <c r="E56" s="91"/>
      <c r="F56" s="91"/>
      <c r="G56" s="91"/>
      <c r="H56" s="91"/>
      <c r="I56" s="91"/>
      <c r="J56" s="35"/>
      <c r="K56" s="35" t="s">
        <v>80</v>
      </c>
      <c r="L56" s="35"/>
      <c r="M56" s="35" t="s">
        <v>81</v>
      </c>
      <c r="U56" s="163"/>
    </row>
    <row r="57" spans="1:13" s="41" customFormat="1" ht="13.5" customHeight="1">
      <c r="A57" s="35" t="s">
        <v>82</v>
      </c>
      <c r="B57" s="35"/>
      <c r="C57" s="35" t="s">
        <v>183</v>
      </c>
      <c r="D57" s="35"/>
      <c r="E57" s="164" t="s">
        <v>184</v>
      </c>
      <c r="F57" s="164"/>
      <c r="G57" s="164"/>
      <c r="H57" s="164"/>
      <c r="I57" s="164"/>
      <c r="J57" s="35"/>
      <c r="K57" s="35" t="s">
        <v>88</v>
      </c>
      <c r="L57" s="35"/>
      <c r="M57" s="35" t="s">
        <v>185</v>
      </c>
    </row>
    <row r="58" spans="1:13" s="41" customFormat="1" ht="13.5" customHeight="1">
      <c r="A58" s="35" t="s">
        <v>82</v>
      </c>
      <c r="B58" s="35"/>
      <c r="C58" s="35" t="s">
        <v>186</v>
      </c>
      <c r="D58" s="35"/>
      <c r="E58" s="35" t="s">
        <v>187</v>
      </c>
      <c r="F58" s="35"/>
      <c r="G58" s="35" t="s">
        <v>188</v>
      </c>
      <c r="H58" s="35"/>
      <c r="I58" s="35" t="s">
        <v>189</v>
      </c>
      <c r="J58" s="35"/>
      <c r="K58" s="35" t="s">
        <v>183</v>
      </c>
      <c r="L58" s="35"/>
      <c r="M58" s="35" t="s">
        <v>190</v>
      </c>
    </row>
    <row r="59" spans="1:13" s="41" customFormat="1" ht="13.5" customHeight="1">
      <c r="A59" s="92"/>
      <c r="B59" s="35"/>
      <c r="C59" s="92" t="s">
        <v>82</v>
      </c>
      <c r="D59" s="35"/>
      <c r="E59" s="92"/>
      <c r="F59" s="35"/>
      <c r="G59" s="92" t="s">
        <v>191</v>
      </c>
      <c r="H59" s="35"/>
      <c r="I59" s="92"/>
      <c r="J59" s="35"/>
      <c r="K59" s="92" t="s">
        <v>100</v>
      </c>
      <c r="L59" s="35"/>
      <c r="M59" s="92" t="s">
        <v>192</v>
      </c>
    </row>
    <row r="60" spans="1:13" ht="12.75">
      <c r="A60" s="166" t="s">
        <v>152</v>
      </c>
      <c r="B60" s="166"/>
      <c r="C60" s="139">
        <v>7267</v>
      </c>
      <c r="D60" s="139"/>
      <c r="E60" s="139">
        <v>6786</v>
      </c>
      <c r="F60" s="139"/>
      <c r="G60" s="139">
        <v>481</v>
      </c>
      <c r="H60" s="139"/>
      <c r="I60" s="139" t="s">
        <v>70</v>
      </c>
      <c r="J60" s="139"/>
      <c r="K60" s="139">
        <v>7820</v>
      </c>
      <c r="L60" s="140"/>
      <c r="M60" s="146">
        <v>-7.07</v>
      </c>
    </row>
    <row r="61" spans="1:13" ht="12.75">
      <c r="A61" s="166" t="s">
        <v>220</v>
      </c>
      <c r="B61" s="166"/>
      <c r="C61" s="139">
        <v>6508</v>
      </c>
      <c r="D61" s="139"/>
      <c r="E61" s="139">
        <v>5323</v>
      </c>
      <c r="F61" s="139"/>
      <c r="G61" s="139">
        <v>258</v>
      </c>
      <c r="H61" s="139"/>
      <c r="I61" s="139">
        <v>927</v>
      </c>
      <c r="J61" s="139"/>
      <c r="K61" s="139">
        <v>6753</v>
      </c>
      <c r="L61" s="140"/>
      <c r="M61" s="146">
        <v>-3.63</v>
      </c>
    </row>
    <row r="62" spans="1:13" ht="12.75">
      <c r="A62" s="166" t="s">
        <v>221</v>
      </c>
      <c r="B62" s="166"/>
      <c r="C62" s="139">
        <v>14713</v>
      </c>
      <c r="D62" s="139"/>
      <c r="E62" s="139">
        <v>11431</v>
      </c>
      <c r="F62" s="139"/>
      <c r="G62" s="139">
        <v>1000</v>
      </c>
      <c r="H62" s="139"/>
      <c r="I62" s="139">
        <v>2282</v>
      </c>
      <c r="J62" s="139"/>
      <c r="K62" s="139">
        <v>15268</v>
      </c>
      <c r="L62" s="140"/>
      <c r="M62" s="146">
        <v>-3.64</v>
      </c>
    </row>
    <row r="63" spans="1:13" ht="12.75">
      <c r="A63" s="166" t="s">
        <v>222</v>
      </c>
      <c r="B63" s="166"/>
      <c r="C63" s="139">
        <v>9386</v>
      </c>
      <c r="D63" s="139"/>
      <c r="E63" s="139">
        <v>9386</v>
      </c>
      <c r="F63" s="139"/>
      <c r="G63" s="139" t="s">
        <v>70</v>
      </c>
      <c r="H63" s="139"/>
      <c r="I63" s="139" t="s">
        <v>70</v>
      </c>
      <c r="J63" s="139"/>
      <c r="K63" s="139">
        <v>3915</v>
      </c>
      <c r="L63" s="140"/>
      <c r="M63" s="146">
        <v>139.74</v>
      </c>
    </row>
    <row r="64" spans="1:13" ht="12.75">
      <c r="A64" s="168" t="s">
        <v>156</v>
      </c>
      <c r="B64" s="166"/>
      <c r="C64" s="148">
        <v>15082</v>
      </c>
      <c r="D64" s="139"/>
      <c r="E64" s="148">
        <v>11578</v>
      </c>
      <c r="F64" s="139"/>
      <c r="G64" s="148">
        <v>370</v>
      </c>
      <c r="H64" s="139"/>
      <c r="I64" s="148">
        <v>3134</v>
      </c>
      <c r="J64" s="139"/>
      <c r="K64" s="148">
        <v>15612</v>
      </c>
      <c r="L64" s="140"/>
      <c r="M64" s="149">
        <v>-3.39</v>
      </c>
    </row>
    <row r="65" spans="1:13" ht="12.75">
      <c r="A65" s="166" t="s">
        <v>157</v>
      </c>
      <c r="B65" s="166"/>
      <c r="C65" s="139">
        <v>8292</v>
      </c>
      <c r="D65" s="139"/>
      <c r="E65" s="139">
        <v>7072</v>
      </c>
      <c r="F65" s="139"/>
      <c r="G65" s="139">
        <v>399</v>
      </c>
      <c r="H65" s="139"/>
      <c r="I65" s="139">
        <v>821</v>
      </c>
      <c r="J65" s="139"/>
      <c r="K65" s="139">
        <v>8809</v>
      </c>
      <c r="L65" s="140"/>
      <c r="M65" s="146">
        <v>-5.87</v>
      </c>
    </row>
    <row r="66" spans="1:13" ht="12.75">
      <c r="A66" s="166" t="s">
        <v>158</v>
      </c>
      <c r="B66" s="166"/>
      <c r="C66" s="139">
        <v>7976</v>
      </c>
      <c r="D66" s="139"/>
      <c r="E66" s="139">
        <v>6968</v>
      </c>
      <c r="F66" s="139"/>
      <c r="G66" s="139">
        <v>505</v>
      </c>
      <c r="H66" s="139"/>
      <c r="I66" s="139">
        <v>503</v>
      </c>
      <c r="J66" s="139"/>
      <c r="K66" s="139">
        <v>8992</v>
      </c>
      <c r="L66" s="140"/>
      <c r="M66" s="146">
        <v>-11.3</v>
      </c>
    </row>
    <row r="67" spans="1:13" ht="12.75">
      <c r="A67" s="168" t="s">
        <v>223</v>
      </c>
      <c r="B67" s="166"/>
      <c r="C67" s="148">
        <v>10968</v>
      </c>
      <c r="D67" s="139"/>
      <c r="E67" s="148">
        <v>10102</v>
      </c>
      <c r="F67" s="139"/>
      <c r="G67" s="148">
        <v>246</v>
      </c>
      <c r="H67" s="139"/>
      <c r="I67" s="148">
        <v>620</v>
      </c>
      <c r="J67" s="139"/>
      <c r="K67" s="148">
        <v>11047</v>
      </c>
      <c r="L67" s="140"/>
      <c r="M67" s="149">
        <v>-0.72</v>
      </c>
    </row>
    <row r="68" spans="1:13" ht="12.75">
      <c r="A68" s="168" t="s">
        <v>224</v>
      </c>
      <c r="B68" s="166"/>
      <c r="C68" s="148">
        <v>27343</v>
      </c>
      <c r="D68" s="139"/>
      <c r="E68" s="148" t="s">
        <v>70</v>
      </c>
      <c r="F68" s="139"/>
      <c r="G68" s="148" t="s">
        <v>70</v>
      </c>
      <c r="H68" s="139"/>
      <c r="I68" s="148">
        <v>27343</v>
      </c>
      <c r="J68" s="139"/>
      <c r="K68" s="148">
        <v>27497</v>
      </c>
      <c r="L68" s="140"/>
      <c r="M68" s="149">
        <v>-0.56</v>
      </c>
    </row>
    <row r="69" spans="1:13" ht="12.75">
      <c r="A69" s="166" t="s">
        <v>225</v>
      </c>
      <c r="B69" s="166"/>
      <c r="C69" s="139">
        <v>2558</v>
      </c>
      <c r="D69" s="139"/>
      <c r="E69" s="139" t="s">
        <v>70</v>
      </c>
      <c r="F69" s="139"/>
      <c r="G69" s="139" t="s">
        <v>70</v>
      </c>
      <c r="H69" s="139"/>
      <c r="I69" s="139">
        <v>2558</v>
      </c>
      <c r="J69" s="139"/>
      <c r="K69" s="139">
        <v>2640</v>
      </c>
      <c r="L69" s="140"/>
      <c r="M69" s="146">
        <v>-3.11</v>
      </c>
    </row>
    <row r="70" spans="1:13" ht="12.75">
      <c r="A70" s="166" t="s">
        <v>226</v>
      </c>
      <c r="B70" s="166"/>
      <c r="C70" s="139">
        <v>159</v>
      </c>
      <c r="D70" s="139"/>
      <c r="E70" s="139" t="s">
        <v>70</v>
      </c>
      <c r="F70" s="139"/>
      <c r="G70" s="139" t="s">
        <v>70</v>
      </c>
      <c r="H70" s="139"/>
      <c r="I70" s="139">
        <v>159</v>
      </c>
      <c r="J70" s="139"/>
      <c r="K70" s="139">
        <v>163</v>
      </c>
      <c r="L70" s="140"/>
      <c r="M70" s="146">
        <v>-2.45</v>
      </c>
    </row>
    <row r="71" spans="1:13" ht="12.75">
      <c r="A71" s="166" t="s">
        <v>163</v>
      </c>
      <c r="B71" s="166"/>
      <c r="C71" s="139">
        <v>96</v>
      </c>
      <c r="D71" s="139"/>
      <c r="E71" s="139" t="s">
        <v>70</v>
      </c>
      <c r="F71" s="139"/>
      <c r="G71" s="139" t="s">
        <v>70</v>
      </c>
      <c r="H71" s="139"/>
      <c r="I71" s="139">
        <v>96</v>
      </c>
      <c r="J71" s="139"/>
      <c r="K71" s="139">
        <v>85</v>
      </c>
      <c r="L71" s="140"/>
      <c r="M71" s="146">
        <v>12.94</v>
      </c>
    </row>
    <row r="72" spans="1:13" ht="12.75">
      <c r="A72" s="166" t="s">
        <v>227</v>
      </c>
      <c r="B72" s="166"/>
      <c r="C72" s="139">
        <v>628</v>
      </c>
      <c r="D72" s="139"/>
      <c r="E72" s="139" t="s">
        <v>70</v>
      </c>
      <c r="F72" s="139"/>
      <c r="G72" s="139" t="s">
        <v>70</v>
      </c>
      <c r="H72" s="139"/>
      <c r="I72" s="139">
        <v>628</v>
      </c>
      <c r="J72" s="139"/>
      <c r="K72" s="139">
        <v>319</v>
      </c>
      <c r="L72" s="140"/>
      <c r="M72" s="146">
        <v>96.87</v>
      </c>
    </row>
    <row r="73" spans="1:13" ht="12.75">
      <c r="A73" s="168" t="s">
        <v>165</v>
      </c>
      <c r="B73" s="166"/>
      <c r="C73" s="148">
        <v>1420</v>
      </c>
      <c r="D73" s="139"/>
      <c r="E73" s="148" t="s">
        <v>70</v>
      </c>
      <c r="F73" s="139"/>
      <c r="G73" s="148" t="s">
        <v>70</v>
      </c>
      <c r="H73" s="139"/>
      <c r="I73" s="148">
        <v>1420</v>
      </c>
      <c r="J73" s="139"/>
      <c r="K73" s="148">
        <v>1463</v>
      </c>
      <c r="L73" s="140"/>
      <c r="M73" s="149">
        <v>-2.94</v>
      </c>
    </row>
    <row r="74" spans="1:13" ht="12.75">
      <c r="A74" s="166" t="s">
        <v>166</v>
      </c>
      <c r="B74" s="166"/>
      <c r="C74" s="139">
        <v>46</v>
      </c>
      <c r="D74" s="139"/>
      <c r="E74" s="139" t="s">
        <v>70</v>
      </c>
      <c r="F74" s="139"/>
      <c r="G74" s="139" t="s">
        <v>70</v>
      </c>
      <c r="H74" s="139"/>
      <c r="I74" s="139">
        <v>46</v>
      </c>
      <c r="J74" s="139"/>
      <c r="K74" s="139">
        <v>21</v>
      </c>
      <c r="L74" s="140"/>
      <c r="M74" s="146">
        <v>119.05</v>
      </c>
    </row>
    <row r="75" spans="1:13" ht="12.75">
      <c r="A75" s="166" t="s">
        <v>228</v>
      </c>
      <c r="B75" s="166"/>
      <c r="C75" s="139">
        <v>1717</v>
      </c>
      <c r="D75" s="139"/>
      <c r="E75" s="139" t="s">
        <v>70</v>
      </c>
      <c r="F75" s="139"/>
      <c r="G75" s="139" t="s">
        <v>70</v>
      </c>
      <c r="H75" s="139"/>
      <c r="I75" s="139">
        <v>1717</v>
      </c>
      <c r="J75" s="139"/>
      <c r="K75" s="139">
        <v>1980</v>
      </c>
      <c r="L75" s="140"/>
      <c r="M75" s="146">
        <v>-13.28</v>
      </c>
    </row>
    <row r="76" spans="1:13" ht="12.75">
      <c r="A76" s="166" t="s">
        <v>169</v>
      </c>
      <c r="B76" s="166"/>
      <c r="C76" s="139">
        <v>1605</v>
      </c>
      <c r="D76" s="139"/>
      <c r="E76" s="139" t="s">
        <v>70</v>
      </c>
      <c r="F76" s="139"/>
      <c r="G76" s="139" t="s">
        <v>70</v>
      </c>
      <c r="H76" s="139"/>
      <c r="I76" s="139">
        <v>1605</v>
      </c>
      <c r="J76" s="139"/>
      <c r="K76" s="139">
        <v>1492</v>
      </c>
      <c r="L76" s="140"/>
      <c r="M76" s="146">
        <v>7.57</v>
      </c>
    </row>
    <row r="77" spans="1:13" ht="12.75">
      <c r="A77" s="166" t="s">
        <v>229</v>
      </c>
      <c r="B77" s="166"/>
      <c r="C77" s="139">
        <v>69</v>
      </c>
      <c r="D77" s="139"/>
      <c r="E77" s="139" t="s">
        <v>70</v>
      </c>
      <c r="F77" s="139"/>
      <c r="G77" s="139" t="s">
        <v>70</v>
      </c>
      <c r="H77" s="139"/>
      <c r="I77" s="139">
        <v>69</v>
      </c>
      <c r="J77" s="139"/>
      <c r="K77" s="139" t="s">
        <v>70</v>
      </c>
      <c r="L77" s="140"/>
      <c r="M77" s="146" t="s">
        <v>230</v>
      </c>
    </row>
    <row r="78" spans="1:13" ht="12.75">
      <c r="A78" s="168" t="s">
        <v>231</v>
      </c>
      <c r="B78" s="166"/>
      <c r="C78" s="148">
        <v>617</v>
      </c>
      <c r="D78" s="139"/>
      <c r="E78" s="148" t="s">
        <v>70</v>
      </c>
      <c r="F78" s="139"/>
      <c r="G78" s="148" t="s">
        <v>70</v>
      </c>
      <c r="H78" s="139"/>
      <c r="I78" s="148">
        <v>617</v>
      </c>
      <c r="J78" s="139"/>
      <c r="K78" s="148">
        <v>601</v>
      </c>
      <c r="L78" s="140"/>
      <c r="M78" s="149">
        <v>2.66</v>
      </c>
    </row>
    <row r="79" spans="1:13" ht="12.75">
      <c r="A79" s="166" t="s">
        <v>172</v>
      </c>
      <c r="B79" s="166"/>
      <c r="C79" s="139">
        <v>399</v>
      </c>
      <c r="D79" s="139"/>
      <c r="E79" s="139" t="s">
        <v>70</v>
      </c>
      <c r="F79" s="139"/>
      <c r="G79" s="139" t="s">
        <v>70</v>
      </c>
      <c r="H79" s="139"/>
      <c r="I79" s="139">
        <v>399</v>
      </c>
      <c r="J79" s="139"/>
      <c r="K79" s="139">
        <v>396</v>
      </c>
      <c r="L79" s="140"/>
      <c r="M79" s="146">
        <v>0.76</v>
      </c>
    </row>
    <row r="80" spans="1:13" ht="12.75">
      <c r="A80" s="166" t="s">
        <v>232</v>
      </c>
      <c r="B80" s="166"/>
      <c r="C80" s="139">
        <v>1257</v>
      </c>
      <c r="D80" s="139"/>
      <c r="E80" s="139" t="s">
        <v>70</v>
      </c>
      <c r="F80" s="139"/>
      <c r="G80" s="139" t="s">
        <v>70</v>
      </c>
      <c r="H80" s="139"/>
      <c r="I80" s="139">
        <v>1257</v>
      </c>
      <c r="J80" s="139"/>
      <c r="K80" s="139">
        <v>1386</v>
      </c>
      <c r="L80" s="140"/>
      <c r="M80" s="146">
        <v>-9.31</v>
      </c>
    </row>
    <row r="81" spans="1:13" ht="12.75">
      <c r="A81" s="166" t="s">
        <v>233</v>
      </c>
      <c r="B81" s="166"/>
      <c r="C81" s="139">
        <v>6251</v>
      </c>
      <c r="D81" s="139"/>
      <c r="E81" s="139" t="s">
        <v>70</v>
      </c>
      <c r="F81" s="139"/>
      <c r="G81" s="139" t="s">
        <v>70</v>
      </c>
      <c r="H81" s="139"/>
      <c r="I81" s="139">
        <v>6251</v>
      </c>
      <c r="J81" s="139"/>
      <c r="K81" s="139">
        <v>5212</v>
      </c>
      <c r="L81" s="140"/>
      <c r="M81" s="146">
        <v>19.93</v>
      </c>
    </row>
    <row r="82" spans="1:13" ht="12.75">
      <c r="A82" s="166" t="s">
        <v>175</v>
      </c>
      <c r="B82" s="166"/>
      <c r="C82" s="139">
        <v>842</v>
      </c>
      <c r="D82" s="139"/>
      <c r="E82" s="139" t="s">
        <v>70</v>
      </c>
      <c r="F82" s="139"/>
      <c r="G82" s="139" t="s">
        <v>70</v>
      </c>
      <c r="H82" s="139"/>
      <c r="I82" s="139">
        <v>842</v>
      </c>
      <c r="J82" s="139"/>
      <c r="K82" s="139">
        <v>892</v>
      </c>
      <c r="L82" s="140"/>
      <c r="M82" s="146">
        <v>-5.61</v>
      </c>
    </row>
    <row r="83" spans="1:13" ht="12.75">
      <c r="A83" s="168" t="s">
        <v>176</v>
      </c>
      <c r="B83" s="166"/>
      <c r="C83" s="148">
        <v>1968</v>
      </c>
      <c r="D83" s="139"/>
      <c r="E83" s="148" t="s">
        <v>70</v>
      </c>
      <c r="F83" s="139"/>
      <c r="G83" s="148" t="s">
        <v>70</v>
      </c>
      <c r="H83" s="139"/>
      <c r="I83" s="148">
        <v>1968</v>
      </c>
      <c r="J83" s="139"/>
      <c r="K83" s="148">
        <v>2279</v>
      </c>
      <c r="L83" s="140"/>
      <c r="M83" s="149">
        <v>-13.65</v>
      </c>
    </row>
    <row r="84" spans="1:13" ht="12.75">
      <c r="A84" s="166" t="s">
        <v>177</v>
      </c>
      <c r="B84" s="166"/>
      <c r="C84" s="139">
        <v>3691</v>
      </c>
      <c r="D84" s="139"/>
      <c r="E84" s="139" t="s">
        <v>70</v>
      </c>
      <c r="F84" s="139"/>
      <c r="G84" s="139" t="s">
        <v>70</v>
      </c>
      <c r="H84" s="139"/>
      <c r="I84" s="139">
        <v>3691</v>
      </c>
      <c r="J84" s="139"/>
      <c r="K84" s="139">
        <v>4197</v>
      </c>
      <c r="L84" s="140"/>
      <c r="M84" s="146">
        <v>-12.06</v>
      </c>
    </row>
    <row r="85" spans="1:13" ht="12.75">
      <c r="A85" s="166" t="s">
        <v>178</v>
      </c>
      <c r="B85" s="166"/>
      <c r="C85" s="139">
        <v>44</v>
      </c>
      <c r="D85" s="139"/>
      <c r="E85" s="139" t="s">
        <v>70</v>
      </c>
      <c r="F85" s="139"/>
      <c r="G85" s="139" t="s">
        <v>70</v>
      </c>
      <c r="H85" s="139"/>
      <c r="I85" s="139">
        <v>44</v>
      </c>
      <c r="J85" s="139"/>
      <c r="K85" s="139">
        <v>56</v>
      </c>
      <c r="L85" s="140"/>
      <c r="M85" s="146">
        <v>-21.43</v>
      </c>
    </row>
    <row r="86" spans="1:13" ht="12.75">
      <c r="A86" s="166" t="s">
        <v>234</v>
      </c>
      <c r="B86" s="166"/>
      <c r="C86" s="139">
        <v>1787</v>
      </c>
      <c r="D86" s="139"/>
      <c r="E86" s="139" t="s">
        <v>70</v>
      </c>
      <c r="F86" s="139"/>
      <c r="G86" s="139" t="s">
        <v>70</v>
      </c>
      <c r="H86" s="139"/>
      <c r="I86" s="139">
        <v>1787</v>
      </c>
      <c r="J86" s="139"/>
      <c r="K86" s="139">
        <v>1824</v>
      </c>
      <c r="L86" s="140"/>
      <c r="M86" s="146">
        <v>-2.03</v>
      </c>
    </row>
    <row r="87" spans="1:13" ht="12.75">
      <c r="A87" s="168" t="s">
        <v>180</v>
      </c>
      <c r="B87" s="168"/>
      <c r="C87" s="171">
        <v>2189</v>
      </c>
      <c r="D87" s="171"/>
      <c r="E87" s="148" t="s">
        <v>70</v>
      </c>
      <c r="F87" s="148"/>
      <c r="G87" s="148" t="s">
        <v>70</v>
      </c>
      <c r="H87" s="171"/>
      <c r="I87" s="171">
        <v>2189</v>
      </c>
      <c r="J87" s="171"/>
      <c r="K87" s="171">
        <v>2491</v>
      </c>
      <c r="L87" s="147"/>
      <c r="M87" s="147">
        <v>-12.12</v>
      </c>
    </row>
    <row r="88" spans="1:13" ht="12.75">
      <c r="A88" s="123"/>
      <c r="B88" s="123"/>
      <c r="C88" s="123"/>
      <c r="D88" s="123"/>
      <c r="E88" s="123"/>
      <c r="F88" s="123"/>
      <c r="G88" s="123"/>
      <c r="H88" s="123"/>
      <c r="I88" s="123"/>
      <c r="J88" s="123"/>
      <c r="K88" s="123"/>
      <c r="L88" s="123"/>
      <c r="M88" s="123"/>
    </row>
    <row r="89" spans="1:13" ht="12.75">
      <c r="A89" s="123"/>
      <c r="B89" s="123"/>
      <c r="C89" s="123"/>
      <c r="D89" s="123"/>
      <c r="E89" s="123"/>
      <c r="F89" s="123"/>
      <c r="G89" s="123"/>
      <c r="H89" s="123"/>
      <c r="I89" s="123"/>
      <c r="J89" s="123"/>
      <c r="K89" s="123"/>
      <c r="L89" s="123"/>
      <c r="M89" s="123"/>
    </row>
    <row r="90" spans="1:13" ht="12.75">
      <c r="A90" s="123"/>
      <c r="B90" s="123"/>
      <c r="C90" s="123"/>
      <c r="D90" s="123"/>
      <c r="E90" s="123"/>
      <c r="F90" s="123"/>
      <c r="G90" s="123"/>
      <c r="H90" s="123"/>
      <c r="I90" s="123"/>
      <c r="J90" s="123"/>
      <c r="K90" s="123"/>
      <c r="L90" s="123"/>
      <c r="M90" s="123"/>
    </row>
    <row r="91" spans="1:13" ht="12.75">
      <c r="A91" s="123"/>
      <c r="B91" s="123"/>
      <c r="C91" s="123"/>
      <c r="D91" s="123"/>
      <c r="E91" s="123"/>
      <c r="F91" s="123"/>
      <c r="G91" s="123"/>
      <c r="H91" s="123"/>
      <c r="I91" s="123"/>
      <c r="J91" s="123"/>
      <c r="K91" s="123"/>
      <c r="L91" s="123"/>
      <c r="M91" s="123"/>
    </row>
    <row r="92" spans="1:13" ht="12.75">
      <c r="A92" s="123"/>
      <c r="B92" s="123"/>
      <c r="C92" s="123"/>
      <c r="D92" s="123"/>
      <c r="E92" s="123"/>
      <c r="F92" s="123"/>
      <c r="G92" s="123"/>
      <c r="H92" s="123"/>
      <c r="I92" s="123"/>
      <c r="J92" s="123"/>
      <c r="K92" s="123"/>
      <c r="L92" s="123"/>
      <c r="M92" s="123"/>
    </row>
    <row r="93" spans="1:13" ht="12.75">
      <c r="A93" s="123"/>
      <c r="B93" s="123"/>
      <c r="C93" s="123"/>
      <c r="D93" s="123"/>
      <c r="E93" s="123"/>
      <c r="F93" s="123"/>
      <c r="G93" s="123"/>
      <c r="H93" s="123"/>
      <c r="I93" s="123"/>
      <c r="J93" s="123"/>
      <c r="K93" s="123"/>
      <c r="L93" s="123"/>
      <c r="M93" s="123"/>
    </row>
    <row r="94" spans="1:13" ht="12.75">
      <c r="A94" s="123"/>
      <c r="B94" s="123"/>
      <c r="C94" s="123"/>
      <c r="D94" s="123"/>
      <c r="E94" s="123"/>
      <c r="F94" s="123"/>
      <c r="G94" s="123"/>
      <c r="H94" s="123"/>
      <c r="I94" s="123"/>
      <c r="J94" s="123"/>
      <c r="K94" s="123"/>
      <c r="L94" s="123"/>
      <c r="M94" s="123"/>
    </row>
    <row r="95" spans="1:13" ht="12.75">
      <c r="A95" s="123"/>
      <c r="B95" s="123"/>
      <c r="C95" s="123"/>
      <c r="D95" s="123"/>
      <c r="E95" s="123"/>
      <c r="F95" s="123"/>
      <c r="G95" s="123"/>
      <c r="H95" s="123"/>
      <c r="I95" s="123"/>
      <c r="J95" s="123"/>
      <c r="K95" s="123"/>
      <c r="L95" s="123"/>
      <c r="M95" s="123"/>
    </row>
    <row r="96" spans="1:13" ht="12.75">
      <c r="A96" s="123"/>
      <c r="B96" s="123"/>
      <c r="C96" s="123"/>
      <c r="D96" s="123"/>
      <c r="E96" s="123"/>
      <c r="F96" s="123"/>
      <c r="G96" s="123"/>
      <c r="H96" s="123"/>
      <c r="I96" s="123"/>
      <c r="J96" s="123"/>
      <c r="K96" s="123"/>
      <c r="L96" s="123"/>
      <c r="M96" s="123"/>
    </row>
    <row r="97" spans="1:13" ht="12.75">
      <c r="A97" s="123"/>
      <c r="B97" s="123"/>
      <c r="C97" s="123"/>
      <c r="D97" s="123"/>
      <c r="E97" s="123"/>
      <c r="F97" s="123"/>
      <c r="G97" s="123"/>
      <c r="H97" s="123"/>
      <c r="I97" s="123"/>
      <c r="J97" s="123"/>
      <c r="K97" s="123"/>
      <c r="L97" s="123"/>
      <c r="M97" s="123"/>
    </row>
    <row r="98" spans="1:13" ht="12.75">
      <c r="A98" s="123"/>
      <c r="B98" s="123"/>
      <c r="C98" s="140"/>
      <c r="D98" s="140"/>
      <c r="E98" s="140"/>
      <c r="F98" s="140"/>
      <c r="G98" s="140"/>
      <c r="H98" s="140"/>
      <c r="I98" s="140"/>
      <c r="J98" s="140"/>
      <c r="K98" s="140"/>
      <c r="L98" s="140"/>
      <c r="M98" s="140"/>
    </row>
    <row r="99" spans="1:13" ht="12.75">
      <c r="A99" s="123"/>
      <c r="B99" s="123"/>
      <c r="C99" s="140"/>
      <c r="D99" s="140"/>
      <c r="E99" s="140"/>
      <c r="F99" s="140"/>
      <c r="G99" s="140"/>
      <c r="H99" s="140"/>
      <c r="I99" s="140"/>
      <c r="J99" s="140"/>
      <c r="K99" s="140"/>
      <c r="L99" s="140"/>
      <c r="M99" s="140"/>
    </row>
    <row r="100" spans="1:13" ht="12.75">
      <c r="A100" s="123"/>
      <c r="B100" s="123"/>
      <c r="C100" s="140"/>
      <c r="D100" s="140"/>
      <c r="E100" s="140"/>
      <c r="F100" s="140"/>
      <c r="G100" s="152"/>
      <c r="H100" s="152"/>
      <c r="I100" s="152"/>
      <c r="J100" s="152"/>
      <c r="K100" s="140"/>
      <c r="L100" s="140"/>
      <c r="M100" s="140"/>
    </row>
    <row r="101" spans="1:13" ht="12.75">
      <c r="A101" s="123"/>
      <c r="B101" s="123"/>
      <c r="C101" s="140"/>
      <c r="D101" s="140"/>
      <c r="E101" s="140"/>
      <c r="F101" s="140"/>
      <c r="G101" s="152"/>
      <c r="H101" s="152"/>
      <c r="I101" s="152"/>
      <c r="J101" s="152"/>
      <c r="K101" s="140"/>
      <c r="L101" s="140"/>
      <c r="M101" s="140"/>
    </row>
    <row r="102" spans="1:13" ht="12.75">
      <c r="A102" s="123"/>
      <c r="B102" s="123"/>
      <c r="C102" s="140"/>
      <c r="D102" s="140"/>
      <c r="E102" s="140"/>
      <c r="F102" s="140"/>
      <c r="G102" s="152"/>
      <c r="H102" s="152"/>
      <c r="I102" s="152"/>
      <c r="J102" s="152"/>
      <c r="K102" s="140"/>
      <c r="L102" s="140"/>
      <c r="M102" s="140"/>
    </row>
    <row r="103" spans="1:13" ht="12.75">
      <c r="A103" s="123"/>
      <c r="B103" s="123"/>
      <c r="C103" s="140"/>
      <c r="D103" s="140"/>
      <c r="E103" s="140"/>
      <c r="F103" s="140"/>
      <c r="G103" s="152"/>
      <c r="H103" s="152"/>
      <c r="I103" s="140"/>
      <c r="J103" s="140"/>
      <c r="K103" s="140"/>
      <c r="L103" s="140"/>
      <c r="M103" s="140"/>
    </row>
    <row r="104" spans="1:13" ht="12.75">
      <c r="A104" s="123"/>
      <c r="B104" s="123"/>
      <c r="C104" s="140"/>
      <c r="D104" s="140"/>
      <c r="E104" s="140"/>
      <c r="F104" s="140"/>
      <c r="G104" s="152"/>
      <c r="H104" s="152"/>
      <c r="I104" s="152"/>
      <c r="J104" s="152"/>
      <c r="K104" s="140"/>
      <c r="L104" s="140"/>
      <c r="M104" s="140"/>
    </row>
    <row r="105" spans="1:13" ht="12.75">
      <c r="A105" s="123"/>
      <c r="B105" s="123"/>
      <c r="C105" s="140"/>
      <c r="D105" s="140"/>
      <c r="E105" s="140"/>
      <c r="F105" s="140"/>
      <c r="G105" s="152"/>
      <c r="H105" s="152"/>
      <c r="I105" s="152"/>
      <c r="J105" s="152"/>
      <c r="K105" s="140"/>
      <c r="L105" s="140"/>
      <c r="M105" s="140"/>
    </row>
    <row r="106" spans="1:13" ht="12.75">
      <c r="A106" s="123"/>
      <c r="B106" s="123"/>
      <c r="C106" s="140"/>
      <c r="D106" s="140"/>
      <c r="E106" s="140"/>
      <c r="F106" s="140"/>
      <c r="G106" s="152"/>
      <c r="H106" s="152"/>
      <c r="I106" s="152"/>
      <c r="J106" s="152"/>
      <c r="K106" s="140"/>
      <c r="L106" s="140"/>
      <c r="M106" s="140"/>
    </row>
    <row r="107" spans="1:13" ht="12.75">
      <c r="A107" s="123"/>
      <c r="B107" s="123"/>
      <c r="C107" s="140"/>
      <c r="D107" s="140"/>
      <c r="E107" s="140"/>
      <c r="F107" s="140"/>
      <c r="G107" s="152"/>
      <c r="H107" s="152"/>
      <c r="I107" s="152"/>
      <c r="J107" s="152"/>
      <c r="K107" s="140"/>
      <c r="L107" s="140"/>
      <c r="M107" s="140"/>
    </row>
    <row r="108" spans="1:13" ht="12.75">
      <c r="A108" s="123"/>
      <c r="B108" s="123"/>
      <c r="C108" s="140"/>
      <c r="D108" s="140"/>
      <c r="E108" s="140"/>
      <c r="F108" s="140"/>
      <c r="G108" s="152"/>
      <c r="H108" s="152"/>
      <c r="I108" s="152"/>
      <c r="J108" s="152"/>
      <c r="K108" s="140"/>
      <c r="L108" s="140"/>
      <c r="M108" s="140"/>
    </row>
    <row r="109" spans="1:13" ht="12.75">
      <c r="A109" s="123"/>
      <c r="B109" s="123"/>
      <c r="C109" s="140"/>
      <c r="D109" s="140"/>
      <c r="E109" s="140"/>
      <c r="F109" s="140"/>
      <c r="G109" s="152"/>
      <c r="H109" s="152"/>
      <c r="I109" s="152"/>
      <c r="J109" s="152"/>
      <c r="K109" s="140"/>
      <c r="L109" s="140"/>
      <c r="M109" s="140"/>
    </row>
    <row r="110" spans="1:13" ht="12.75">
      <c r="A110" s="123"/>
      <c r="B110" s="123"/>
      <c r="C110" s="140"/>
      <c r="D110" s="140"/>
      <c r="E110" s="140"/>
      <c r="F110" s="140"/>
      <c r="G110" s="152"/>
      <c r="H110" s="152"/>
      <c r="I110" s="152"/>
      <c r="J110" s="152"/>
      <c r="K110" s="140"/>
      <c r="L110" s="140"/>
      <c r="M110" s="140"/>
    </row>
    <row r="111" spans="1:13" ht="12.75">
      <c r="A111" s="123"/>
      <c r="B111" s="123"/>
      <c r="C111" s="140"/>
      <c r="D111" s="140"/>
      <c r="E111" s="140"/>
      <c r="F111" s="140"/>
      <c r="G111" s="140"/>
      <c r="H111" s="140"/>
      <c r="I111" s="140"/>
      <c r="J111" s="140"/>
      <c r="K111" s="140"/>
      <c r="L111" s="140"/>
      <c r="M111" s="140"/>
    </row>
    <row r="112" spans="1:13" ht="12.75">
      <c r="A112" s="123"/>
      <c r="B112" s="123"/>
      <c r="C112" s="140"/>
      <c r="D112" s="140"/>
      <c r="E112" s="140"/>
      <c r="F112" s="140"/>
      <c r="G112" s="152"/>
      <c r="H112" s="152"/>
      <c r="I112" s="152"/>
      <c r="J112" s="152"/>
      <c r="K112" s="140"/>
      <c r="L112" s="140"/>
      <c r="M112" s="140"/>
    </row>
    <row r="113" spans="1:13" ht="12.75">
      <c r="A113" s="123"/>
      <c r="B113" s="123"/>
      <c r="C113" s="140"/>
      <c r="D113" s="140"/>
      <c r="E113" s="140"/>
      <c r="F113" s="140"/>
      <c r="G113" s="152"/>
      <c r="H113" s="152"/>
      <c r="I113" s="152"/>
      <c r="J113" s="152"/>
      <c r="K113" s="140"/>
      <c r="L113" s="140"/>
      <c r="M113" s="140"/>
    </row>
    <row r="114" spans="1:13" ht="12.75">
      <c r="A114" s="123"/>
      <c r="B114" s="123"/>
      <c r="C114" s="140"/>
      <c r="D114" s="140"/>
      <c r="E114" s="140"/>
      <c r="F114" s="140"/>
      <c r="G114" s="152"/>
      <c r="H114" s="152"/>
      <c r="I114" s="140"/>
      <c r="J114" s="140"/>
      <c r="K114" s="140"/>
      <c r="L114" s="140"/>
      <c r="M114" s="140"/>
    </row>
    <row r="115" spans="1:13" ht="12.75">
      <c r="A115" s="123"/>
      <c r="B115" s="123"/>
      <c r="C115" s="140"/>
      <c r="D115" s="140"/>
      <c r="E115" s="140"/>
      <c r="F115" s="140"/>
      <c r="G115" s="152"/>
      <c r="H115" s="152"/>
      <c r="I115" s="152"/>
      <c r="J115" s="152"/>
      <c r="K115" s="140"/>
      <c r="L115" s="140"/>
      <c r="M115" s="140"/>
    </row>
    <row r="116" spans="1:13" ht="12.75">
      <c r="A116" s="123"/>
      <c r="B116" s="123"/>
      <c r="C116" s="140"/>
      <c r="D116" s="140"/>
      <c r="E116" s="140"/>
      <c r="F116" s="140"/>
      <c r="G116" s="152"/>
      <c r="H116" s="152"/>
      <c r="I116" s="152"/>
      <c r="J116" s="152"/>
      <c r="K116" s="140"/>
      <c r="L116" s="140"/>
      <c r="M116" s="140"/>
    </row>
    <row r="117" spans="1:13" ht="12.75">
      <c r="A117" s="123"/>
      <c r="B117" s="123"/>
      <c r="C117" s="140"/>
      <c r="D117" s="140"/>
      <c r="E117" s="140"/>
      <c r="F117" s="140"/>
      <c r="G117" s="152"/>
      <c r="H117" s="152"/>
      <c r="I117" s="152"/>
      <c r="J117" s="152"/>
      <c r="K117" s="140"/>
      <c r="L117" s="140"/>
      <c r="M117" s="140"/>
    </row>
    <row r="118" spans="1:13" ht="12.75">
      <c r="A118" s="123"/>
      <c r="B118" s="123"/>
      <c r="C118" s="140"/>
      <c r="D118" s="140"/>
      <c r="E118" s="140"/>
      <c r="F118" s="140"/>
      <c r="G118" s="152"/>
      <c r="H118" s="152"/>
      <c r="I118" s="152"/>
      <c r="J118" s="152"/>
      <c r="K118" s="140"/>
      <c r="L118" s="140"/>
      <c r="M118" s="140"/>
    </row>
    <row r="119" spans="1:13" ht="12.75">
      <c r="A119" s="123"/>
      <c r="B119" s="123"/>
      <c r="C119" s="140"/>
      <c r="D119" s="140"/>
      <c r="E119" s="140"/>
      <c r="F119" s="140"/>
      <c r="G119" s="152"/>
      <c r="H119" s="152"/>
      <c r="I119" s="152"/>
      <c r="J119" s="152"/>
      <c r="K119" s="140"/>
      <c r="L119" s="140"/>
      <c r="M119" s="140"/>
    </row>
    <row r="120" spans="1:13" ht="12.75">
      <c r="A120" s="123"/>
      <c r="B120" s="123"/>
      <c r="C120" s="140"/>
      <c r="D120" s="140"/>
      <c r="E120" s="140"/>
      <c r="F120" s="140"/>
      <c r="G120" s="152"/>
      <c r="H120" s="152"/>
      <c r="I120" s="152"/>
      <c r="J120" s="152"/>
      <c r="K120" s="140"/>
      <c r="L120" s="140"/>
      <c r="M120" s="140"/>
    </row>
    <row r="121" spans="1:13" ht="12.75">
      <c r="A121" s="123"/>
      <c r="B121" s="123"/>
      <c r="C121" s="140"/>
      <c r="D121" s="140"/>
      <c r="E121" s="140"/>
      <c r="F121" s="140"/>
      <c r="G121" s="152"/>
      <c r="H121" s="152"/>
      <c r="I121" s="152"/>
      <c r="J121" s="152"/>
      <c r="K121" s="140"/>
      <c r="L121" s="140"/>
      <c r="M121" s="140"/>
    </row>
    <row r="122" spans="1:13" ht="12.75">
      <c r="A122" s="123"/>
      <c r="B122" s="123"/>
      <c r="C122" s="140"/>
      <c r="D122" s="140"/>
      <c r="E122" s="140"/>
      <c r="F122" s="140"/>
      <c r="G122" s="152"/>
      <c r="H122" s="152"/>
      <c r="I122" s="152"/>
      <c r="J122" s="152"/>
      <c r="K122" s="140"/>
      <c r="L122" s="140"/>
      <c r="M122" s="140"/>
    </row>
    <row r="123" spans="1:13" ht="12.75">
      <c r="A123" s="123"/>
      <c r="B123" s="123"/>
      <c r="C123" s="140"/>
      <c r="D123" s="140"/>
      <c r="E123" s="140"/>
      <c r="F123" s="140"/>
      <c r="G123" s="152"/>
      <c r="H123" s="152"/>
      <c r="I123" s="152"/>
      <c r="J123" s="152"/>
      <c r="K123" s="140"/>
      <c r="L123" s="140"/>
      <c r="M123" s="140"/>
    </row>
    <row r="124" spans="1:13" ht="12.75">
      <c r="A124" s="123"/>
      <c r="B124" s="123"/>
      <c r="C124" s="140"/>
      <c r="D124" s="140"/>
      <c r="E124" s="140"/>
      <c r="F124" s="140"/>
      <c r="G124" s="152"/>
      <c r="H124" s="152"/>
      <c r="I124" s="152"/>
      <c r="J124" s="152"/>
      <c r="K124" s="140"/>
      <c r="L124" s="140"/>
      <c r="M124" s="140"/>
    </row>
    <row r="125" spans="1:13" ht="12.75">
      <c r="A125" s="123"/>
      <c r="B125" s="123"/>
      <c r="C125" s="140"/>
      <c r="D125" s="140"/>
      <c r="E125" s="140"/>
      <c r="F125" s="140"/>
      <c r="G125" s="152"/>
      <c r="H125" s="152"/>
      <c r="I125" s="152"/>
      <c r="J125" s="152"/>
      <c r="K125" s="140"/>
      <c r="L125" s="140"/>
      <c r="M125" s="140"/>
    </row>
    <row r="126" spans="1:13" ht="12.75">
      <c r="A126" s="123"/>
      <c r="B126" s="123"/>
      <c r="C126" s="140"/>
      <c r="D126" s="140"/>
      <c r="E126" s="140"/>
      <c r="F126" s="140"/>
      <c r="G126" s="152"/>
      <c r="H126" s="152"/>
      <c r="I126" s="152"/>
      <c r="J126" s="152"/>
      <c r="K126" s="140"/>
      <c r="L126" s="140"/>
      <c r="M126" s="140"/>
    </row>
    <row r="127" spans="1:13" ht="12.75">
      <c r="A127" s="123"/>
      <c r="B127" s="123"/>
      <c r="C127" s="140"/>
      <c r="D127" s="140"/>
      <c r="E127" s="140"/>
      <c r="F127" s="140"/>
      <c r="G127" s="152"/>
      <c r="H127" s="152"/>
      <c r="I127" s="152"/>
      <c r="J127" s="152"/>
      <c r="K127" s="140"/>
      <c r="L127" s="140"/>
      <c r="M127" s="140"/>
    </row>
    <row r="128" spans="1:13" ht="12.75">
      <c r="A128" s="123"/>
      <c r="B128" s="123"/>
      <c r="C128" s="140"/>
      <c r="D128" s="140"/>
      <c r="E128" s="140"/>
      <c r="F128" s="140"/>
      <c r="G128" s="152"/>
      <c r="H128" s="152"/>
      <c r="I128" s="152"/>
      <c r="J128" s="152"/>
      <c r="K128" s="140"/>
      <c r="L128" s="140"/>
      <c r="M128" s="140"/>
    </row>
    <row r="129" spans="1:13" ht="12.75">
      <c r="A129" s="123"/>
      <c r="B129" s="123"/>
      <c r="C129" s="140"/>
      <c r="D129" s="140"/>
      <c r="E129" s="140"/>
      <c r="F129" s="140"/>
      <c r="G129" s="152"/>
      <c r="H129" s="152"/>
      <c r="I129" s="152"/>
      <c r="J129" s="152"/>
      <c r="K129" s="140"/>
      <c r="L129" s="140"/>
      <c r="M129" s="140"/>
    </row>
    <row r="130" spans="1:13" ht="12.75">
      <c r="A130" s="123"/>
      <c r="B130" s="123"/>
      <c r="C130" s="140"/>
      <c r="D130" s="140"/>
      <c r="E130" s="140"/>
      <c r="F130" s="140"/>
      <c r="G130" s="152"/>
      <c r="H130" s="152"/>
      <c r="I130" s="152"/>
      <c r="J130" s="152"/>
      <c r="K130" s="140"/>
      <c r="L130" s="140"/>
      <c r="M130" s="140"/>
    </row>
    <row r="131" spans="1:13" ht="12.75">
      <c r="A131" s="123"/>
      <c r="B131" s="123"/>
      <c r="C131" s="140"/>
      <c r="D131" s="140"/>
      <c r="E131" s="140"/>
      <c r="F131" s="140"/>
      <c r="G131" s="152"/>
      <c r="H131" s="152"/>
      <c r="I131" s="152"/>
      <c r="J131" s="152"/>
      <c r="K131" s="140"/>
      <c r="L131" s="140"/>
      <c r="M131" s="140"/>
    </row>
    <row r="132" spans="1:13" ht="12.75">
      <c r="A132" s="123"/>
      <c r="B132" s="123"/>
      <c r="C132" s="140"/>
      <c r="D132" s="140"/>
      <c r="E132" s="140"/>
      <c r="F132" s="140"/>
      <c r="G132" s="140"/>
      <c r="H132" s="140"/>
      <c r="I132" s="140"/>
      <c r="J132" s="140"/>
      <c r="K132" s="140"/>
      <c r="L132" s="140"/>
      <c r="M132" s="140"/>
    </row>
    <row r="133" spans="1:13" ht="12.75">
      <c r="A133" s="123"/>
      <c r="B133" s="123"/>
      <c r="C133" s="140"/>
      <c r="D133" s="140"/>
      <c r="E133" s="140"/>
      <c r="F133" s="140"/>
      <c r="G133" s="152"/>
      <c r="H133" s="152"/>
      <c r="I133" s="152"/>
      <c r="J133" s="152"/>
      <c r="K133" s="140"/>
      <c r="L133" s="140"/>
      <c r="M133" s="140"/>
    </row>
    <row r="134" spans="1:13" ht="12.75">
      <c r="A134" s="123"/>
      <c r="B134" s="123"/>
      <c r="C134" s="140"/>
      <c r="D134" s="140"/>
      <c r="E134" s="140"/>
      <c r="F134" s="140"/>
      <c r="G134" s="152"/>
      <c r="H134" s="152"/>
      <c r="I134" s="140"/>
      <c r="J134" s="140"/>
      <c r="K134" s="140"/>
      <c r="L134" s="140"/>
      <c r="M134" s="140"/>
    </row>
    <row r="135" spans="1:13" ht="12.75">
      <c r="A135" s="123"/>
      <c r="B135" s="123"/>
      <c r="C135" s="140"/>
      <c r="D135" s="140"/>
      <c r="E135" s="140"/>
      <c r="F135" s="140"/>
      <c r="G135" s="152"/>
      <c r="H135" s="152"/>
      <c r="I135" s="140"/>
      <c r="J135" s="140"/>
      <c r="K135" s="140"/>
      <c r="L135" s="140"/>
      <c r="M135" s="140"/>
    </row>
    <row r="136" spans="1:13" ht="12.75">
      <c r="A136" s="123"/>
      <c r="B136" s="123"/>
      <c r="C136" s="140"/>
      <c r="D136" s="140"/>
      <c r="E136" s="140"/>
      <c r="F136" s="140"/>
      <c r="G136" s="152"/>
      <c r="H136" s="152"/>
      <c r="I136" s="152"/>
      <c r="J136" s="152"/>
      <c r="K136" s="140"/>
      <c r="L136" s="140"/>
      <c r="M136" s="140"/>
    </row>
    <row r="137" spans="1:13" ht="12.75">
      <c r="A137" s="123"/>
      <c r="B137" s="123"/>
      <c r="C137" s="140"/>
      <c r="D137" s="140"/>
      <c r="E137" s="140"/>
      <c r="F137" s="140"/>
      <c r="G137" s="152"/>
      <c r="H137" s="152"/>
      <c r="I137" s="152"/>
      <c r="J137" s="152"/>
      <c r="K137" s="140"/>
      <c r="L137" s="140"/>
      <c r="M137" s="140"/>
    </row>
    <row r="138" spans="1:13" ht="12.75">
      <c r="A138" s="123"/>
      <c r="B138" s="123"/>
      <c r="C138" s="140"/>
      <c r="D138" s="140"/>
      <c r="E138" s="140"/>
      <c r="F138" s="140"/>
      <c r="G138" s="152"/>
      <c r="H138" s="152"/>
      <c r="I138" s="152"/>
      <c r="J138" s="152"/>
      <c r="K138" s="140"/>
      <c r="L138" s="140"/>
      <c r="M138" s="140"/>
    </row>
    <row r="139" spans="1:13" ht="12.75">
      <c r="A139" s="123"/>
      <c r="B139" s="123"/>
      <c r="C139" s="140"/>
      <c r="D139" s="140"/>
      <c r="E139" s="140"/>
      <c r="F139" s="140"/>
      <c r="G139" s="152"/>
      <c r="H139" s="152"/>
      <c r="I139" s="152"/>
      <c r="J139" s="152"/>
      <c r="K139" s="140"/>
      <c r="L139" s="140"/>
      <c r="M139" s="140"/>
    </row>
    <row r="140" spans="1:13" ht="12.75">
      <c r="A140" s="123"/>
      <c r="B140" s="123"/>
      <c r="C140" s="140"/>
      <c r="D140" s="140"/>
      <c r="E140" s="140"/>
      <c r="F140" s="140"/>
      <c r="G140" s="152"/>
      <c r="H140" s="152"/>
      <c r="I140" s="152"/>
      <c r="J140" s="152"/>
      <c r="K140" s="140"/>
      <c r="L140" s="140"/>
      <c r="M140" s="140"/>
    </row>
    <row r="141" spans="1:13" ht="12.75">
      <c r="A141" s="123"/>
      <c r="B141" s="123"/>
      <c r="C141" s="140"/>
      <c r="D141" s="140"/>
      <c r="E141" s="140"/>
      <c r="F141" s="140"/>
      <c r="G141" s="140"/>
      <c r="H141" s="140"/>
      <c r="I141" s="152"/>
      <c r="J141" s="152"/>
      <c r="K141" s="140"/>
      <c r="L141" s="140"/>
      <c r="M141" s="140"/>
    </row>
    <row r="142" spans="1:13" ht="12.75">
      <c r="A142" s="123"/>
      <c r="B142" s="123"/>
      <c r="C142" s="140"/>
      <c r="D142" s="140"/>
      <c r="E142" s="140"/>
      <c r="F142" s="140"/>
      <c r="G142" s="152"/>
      <c r="H142" s="152"/>
      <c r="I142" s="152"/>
      <c r="J142" s="152"/>
      <c r="K142" s="140"/>
      <c r="L142" s="140"/>
      <c r="M142" s="140"/>
    </row>
    <row r="143" spans="1:13" ht="12.75">
      <c r="A143" s="123"/>
      <c r="B143" s="123"/>
      <c r="C143" s="140"/>
      <c r="D143" s="140"/>
      <c r="E143" s="140"/>
      <c r="F143" s="140"/>
      <c r="G143" s="152"/>
      <c r="H143" s="152"/>
      <c r="I143" s="152"/>
      <c r="J143" s="152"/>
      <c r="K143" s="140"/>
      <c r="L143" s="140"/>
      <c r="M143" s="140"/>
    </row>
    <row r="144" spans="1:13" ht="12.75">
      <c r="A144" s="123"/>
      <c r="B144" s="123"/>
      <c r="C144" s="140"/>
      <c r="D144" s="140"/>
      <c r="E144" s="140"/>
      <c r="F144" s="140"/>
      <c r="G144" s="152"/>
      <c r="H144" s="152"/>
      <c r="I144" s="140"/>
      <c r="J144" s="140"/>
      <c r="K144" s="140"/>
      <c r="L144" s="140"/>
      <c r="M144" s="140"/>
    </row>
    <row r="145" spans="1:13" ht="12.75">
      <c r="A145" s="123"/>
      <c r="B145" s="123"/>
      <c r="C145" s="140"/>
      <c r="D145" s="140"/>
      <c r="E145" s="140"/>
      <c r="F145" s="140"/>
      <c r="G145" s="152"/>
      <c r="H145" s="152"/>
      <c r="I145" s="152"/>
      <c r="J145" s="152"/>
      <c r="K145" s="140"/>
      <c r="L145" s="140"/>
      <c r="M145" s="140"/>
    </row>
    <row r="146" spans="1:13" ht="12.75">
      <c r="A146" s="123"/>
      <c r="B146" s="123"/>
      <c r="C146" s="140"/>
      <c r="D146" s="140"/>
      <c r="E146" s="140"/>
      <c r="F146" s="140"/>
      <c r="G146" s="152"/>
      <c r="H146" s="152"/>
      <c r="I146" s="140"/>
      <c r="J146" s="140"/>
      <c r="K146" s="140"/>
      <c r="L146" s="140"/>
      <c r="M146" s="140"/>
    </row>
    <row r="147" spans="1:13" ht="12.75">
      <c r="A147" s="123"/>
      <c r="B147" s="123"/>
      <c r="C147" s="140"/>
      <c r="D147" s="140"/>
      <c r="E147" s="152"/>
      <c r="F147" s="152"/>
      <c r="G147" s="152"/>
      <c r="H147" s="152"/>
      <c r="I147" s="140"/>
      <c r="J147" s="140"/>
      <c r="K147" s="140"/>
      <c r="L147" s="140"/>
      <c r="M147" s="140"/>
    </row>
    <row r="148" spans="1:13" ht="12.75">
      <c r="A148" s="123"/>
      <c r="B148" s="123"/>
      <c r="C148" s="140"/>
      <c r="D148" s="140"/>
      <c r="E148" s="152"/>
      <c r="F148" s="152"/>
      <c r="G148" s="152"/>
      <c r="H148" s="152"/>
      <c r="I148" s="140"/>
      <c r="J148" s="140"/>
      <c r="K148" s="140"/>
      <c r="L148" s="140"/>
      <c r="M148" s="140"/>
    </row>
    <row r="149" spans="1:13" ht="12.75">
      <c r="A149" s="123"/>
      <c r="B149" s="123"/>
      <c r="C149" s="140"/>
      <c r="D149" s="140"/>
      <c r="E149" s="152"/>
      <c r="F149" s="152"/>
      <c r="G149" s="152"/>
      <c r="H149" s="152"/>
      <c r="I149" s="140"/>
      <c r="J149" s="140"/>
      <c r="K149" s="140"/>
      <c r="L149" s="140"/>
      <c r="M149" s="140"/>
    </row>
    <row r="150" spans="1:13" ht="12.75">
      <c r="A150" s="123"/>
      <c r="B150" s="123"/>
      <c r="C150" s="140"/>
      <c r="D150" s="140"/>
      <c r="E150" s="152"/>
      <c r="F150" s="152"/>
      <c r="G150" s="152"/>
      <c r="H150" s="152"/>
      <c r="I150" s="140"/>
      <c r="J150" s="140"/>
      <c r="K150" s="140"/>
      <c r="L150" s="140"/>
      <c r="M150" s="140"/>
    </row>
    <row r="151" spans="1:13" ht="12.75">
      <c r="A151" s="123"/>
      <c r="B151" s="123"/>
      <c r="C151" s="140"/>
      <c r="D151" s="140"/>
      <c r="E151" s="152"/>
      <c r="F151" s="152"/>
      <c r="G151" s="152"/>
      <c r="H151" s="152"/>
      <c r="I151" s="140"/>
      <c r="J151" s="140"/>
      <c r="K151" s="140"/>
      <c r="L151" s="140"/>
      <c r="M151" s="140"/>
    </row>
    <row r="152" spans="1:13" ht="12.75">
      <c r="A152" s="123"/>
      <c r="B152" s="123"/>
      <c r="C152" s="140"/>
      <c r="D152" s="140"/>
      <c r="E152" s="152"/>
      <c r="F152" s="152"/>
      <c r="G152" s="152"/>
      <c r="H152" s="152"/>
      <c r="I152" s="140"/>
      <c r="J152" s="140"/>
      <c r="K152" s="140"/>
      <c r="L152" s="140"/>
      <c r="M152" s="140"/>
    </row>
    <row r="153" spans="1:13" ht="12.75">
      <c r="A153" s="123"/>
      <c r="B153" s="123"/>
      <c r="C153" s="140"/>
      <c r="D153" s="140"/>
      <c r="E153" s="152"/>
      <c r="F153" s="152"/>
      <c r="G153" s="152"/>
      <c r="H153" s="152"/>
      <c r="I153" s="140"/>
      <c r="J153" s="140"/>
      <c r="K153" s="140"/>
      <c r="L153" s="140"/>
      <c r="M153" s="140"/>
    </row>
    <row r="154" spans="1:13" ht="12.75">
      <c r="A154" s="123"/>
      <c r="B154" s="123"/>
      <c r="C154" s="140"/>
      <c r="D154" s="140"/>
      <c r="E154" s="152"/>
      <c r="F154" s="152"/>
      <c r="G154" s="152"/>
      <c r="H154" s="152"/>
      <c r="I154" s="140"/>
      <c r="J154" s="140"/>
      <c r="K154" s="140"/>
      <c r="L154" s="140"/>
      <c r="M154" s="140"/>
    </row>
    <row r="155" spans="1:13" ht="12.75">
      <c r="A155" s="123"/>
      <c r="B155" s="123"/>
      <c r="C155" s="140"/>
      <c r="D155" s="140"/>
      <c r="E155" s="152"/>
      <c r="F155" s="152"/>
      <c r="G155" s="152"/>
      <c r="H155" s="152"/>
      <c r="I155" s="140"/>
      <c r="J155" s="140"/>
      <c r="K155" s="152"/>
      <c r="L155" s="152"/>
      <c r="M155" s="140"/>
    </row>
    <row r="156" spans="1:13" ht="12.75">
      <c r="A156" s="123"/>
      <c r="B156" s="123"/>
      <c r="C156" s="140"/>
      <c r="D156" s="140"/>
      <c r="E156" s="152"/>
      <c r="F156" s="152"/>
      <c r="G156" s="152"/>
      <c r="H156" s="152"/>
      <c r="I156" s="140"/>
      <c r="J156" s="140"/>
      <c r="K156" s="140"/>
      <c r="L156" s="140"/>
      <c r="M156" s="140"/>
    </row>
    <row r="157" spans="1:13" ht="12.75">
      <c r="A157" s="123"/>
      <c r="B157" s="123"/>
      <c r="C157" s="140"/>
      <c r="D157" s="140"/>
      <c r="E157" s="152"/>
      <c r="F157" s="152"/>
      <c r="G157" s="152"/>
      <c r="H157" s="152"/>
      <c r="I157" s="140"/>
      <c r="J157" s="140"/>
      <c r="K157" s="152"/>
      <c r="L157" s="152"/>
      <c r="M157" s="140"/>
    </row>
    <row r="158" spans="1:13" ht="12.75">
      <c r="A158" s="123"/>
      <c r="B158" s="123"/>
      <c r="C158" s="140"/>
      <c r="D158" s="140"/>
      <c r="E158" s="152"/>
      <c r="F158" s="152"/>
      <c r="G158" s="152"/>
      <c r="H158" s="152"/>
      <c r="I158" s="140"/>
      <c r="J158" s="140"/>
      <c r="K158" s="140"/>
      <c r="L158" s="140"/>
      <c r="M158" s="140"/>
    </row>
    <row r="159" spans="1:13" ht="12.75">
      <c r="A159" s="123"/>
      <c r="B159" s="123"/>
      <c r="C159" s="140"/>
      <c r="D159" s="140"/>
      <c r="E159" s="152"/>
      <c r="F159" s="152"/>
      <c r="G159" s="152"/>
      <c r="H159" s="152"/>
      <c r="I159" s="140"/>
      <c r="J159" s="140"/>
      <c r="K159" s="140"/>
      <c r="L159" s="140"/>
      <c r="M159" s="140"/>
    </row>
    <row r="160" spans="1:13" ht="12.75">
      <c r="A160" s="123"/>
      <c r="B160" s="123"/>
      <c r="C160" s="140"/>
      <c r="D160" s="140"/>
      <c r="E160" s="152"/>
      <c r="F160" s="152"/>
      <c r="G160" s="152"/>
      <c r="H160" s="152"/>
      <c r="I160" s="140"/>
      <c r="J160" s="140"/>
      <c r="K160" s="140"/>
      <c r="L160" s="140"/>
      <c r="M160" s="140"/>
    </row>
    <row r="161" spans="1:13" ht="12.75">
      <c r="A161" s="123"/>
      <c r="B161" s="123"/>
      <c r="C161" s="140"/>
      <c r="D161" s="140"/>
      <c r="E161" s="152"/>
      <c r="F161" s="152"/>
      <c r="G161" s="152"/>
      <c r="H161" s="152"/>
      <c r="I161" s="140"/>
      <c r="J161" s="140"/>
      <c r="K161" s="140"/>
      <c r="L161" s="140"/>
      <c r="M161" s="140"/>
    </row>
    <row r="162" spans="1:13" ht="12.75">
      <c r="A162" s="123"/>
      <c r="B162" s="123"/>
      <c r="C162" s="140"/>
      <c r="D162" s="140"/>
      <c r="E162" s="152"/>
      <c r="F162" s="152"/>
      <c r="G162" s="152"/>
      <c r="H162" s="152"/>
      <c r="I162" s="140"/>
      <c r="J162" s="140"/>
      <c r="K162" s="140"/>
      <c r="L162" s="140"/>
      <c r="M162" s="140"/>
    </row>
    <row r="163" spans="1:13" ht="12.75">
      <c r="A163" s="123"/>
      <c r="B163" s="123"/>
      <c r="C163" s="140"/>
      <c r="D163" s="140"/>
      <c r="E163" s="152"/>
      <c r="F163" s="152"/>
      <c r="G163" s="152"/>
      <c r="H163" s="152"/>
      <c r="I163" s="140"/>
      <c r="J163" s="140"/>
      <c r="K163" s="140"/>
      <c r="L163" s="140"/>
      <c r="M163" s="140"/>
    </row>
    <row r="164" spans="1:13" ht="12.75">
      <c r="A164" s="123"/>
      <c r="B164" s="123"/>
      <c r="C164" s="140"/>
      <c r="D164" s="140"/>
      <c r="E164" s="152"/>
      <c r="F164" s="152"/>
      <c r="G164" s="152"/>
      <c r="H164" s="152"/>
      <c r="I164" s="140"/>
      <c r="J164" s="140"/>
      <c r="K164" s="140"/>
      <c r="L164" s="140"/>
      <c r="M164" s="140"/>
    </row>
    <row r="165" spans="1:13" ht="12.75">
      <c r="A165" s="123"/>
      <c r="B165" s="123"/>
      <c r="C165" s="140"/>
      <c r="D165" s="140"/>
      <c r="E165" s="152"/>
      <c r="F165" s="152"/>
      <c r="G165" s="152"/>
      <c r="H165" s="152"/>
      <c r="I165" s="140"/>
      <c r="J165" s="140"/>
      <c r="K165" s="140"/>
      <c r="L165" s="140"/>
      <c r="M165" s="140"/>
    </row>
    <row r="166" spans="1:13" ht="12.75">
      <c r="A166" s="123"/>
      <c r="B166" s="123"/>
      <c r="C166" s="140"/>
      <c r="D166" s="140"/>
      <c r="E166" s="152"/>
      <c r="F166" s="152"/>
      <c r="G166" s="152"/>
      <c r="H166" s="152"/>
      <c r="I166" s="140"/>
      <c r="J166" s="140"/>
      <c r="K166" s="140"/>
      <c r="L166" s="140"/>
      <c r="M166" s="140"/>
    </row>
    <row r="167" spans="1:13" ht="12.75">
      <c r="A167" s="123"/>
      <c r="B167" s="123"/>
      <c r="C167" s="140"/>
      <c r="D167" s="140"/>
      <c r="E167" s="152"/>
      <c r="F167" s="152"/>
      <c r="G167" s="152"/>
      <c r="H167" s="152"/>
      <c r="I167" s="140"/>
      <c r="J167" s="140"/>
      <c r="K167" s="140"/>
      <c r="L167" s="140"/>
      <c r="M167" s="140"/>
    </row>
    <row r="168" spans="1:13" ht="12.75">
      <c r="A168" s="123"/>
      <c r="B168" s="123"/>
      <c r="C168" s="123"/>
      <c r="D168" s="123"/>
      <c r="E168" s="123"/>
      <c r="F168" s="123"/>
      <c r="G168" s="123"/>
      <c r="H168" s="123"/>
      <c r="I168" s="123"/>
      <c r="J168" s="123"/>
      <c r="K168" s="123"/>
      <c r="L168" s="123"/>
      <c r="M168" s="123"/>
    </row>
    <row r="169" spans="1:13" ht="12.75">
      <c r="A169" s="123"/>
      <c r="B169" s="123"/>
      <c r="C169" s="123"/>
      <c r="D169" s="123"/>
      <c r="E169" s="123"/>
      <c r="F169" s="123"/>
      <c r="G169" s="123"/>
      <c r="H169" s="123"/>
      <c r="I169" s="123"/>
      <c r="J169" s="123"/>
      <c r="K169" s="123"/>
      <c r="L169" s="123"/>
      <c r="M169" s="123"/>
    </row>
    <row r="170" spans="1:13" ht="12.75">
      <c r="A170" s="123"/>
      <c r="B170" s="123"/>
      <c r="C170" s="123"/>
      <c r="D170" s="123"/>
      <c r="E170" s="123"/>
      <c r="F170" s="123"/>
      <c r="G170" s="123"/>
      <c r="H170" s="123"/>
      <c r="I170" s="123"/>
      <c r="J170" s="123"/>
      <c r="K170" s="123"/>
      <c r="L170" s="123"/>
      <c r="M170" s="123"/>
    </row>
    <row r="171" spans="1:13" ht="12.75">
      <c r="A171" s="123"/>
      <c r="B171" s="123"/>
      <c r="C171" s="123"/>
      <c r="D171" s="123"/>
      <c r="E171" s="123"/>
      <c r="F171" s="123"/>
      <c r="G171" s="123"/>
      <c r="H171" s="123"/>
      <c r="I171" s="123"/>
      <c r="J171" s="123"/>
      <c r="K171" s="123"/>
      <c r="L171" s="123"/>
      <c r="M171" s="123"/>
    </row>
    <row r="172" spans="1:13" ht="12.75">
      <c r="A172" s="123"/>
      <c r="B172" s="123"/>
      <c r="C172" s="123"/>
      <c r="D172" s="123"/>
      <c r="E172" s="123"/>
      <c r="F172" s="123"/>
      <c r="G172" s="123"/>
      <c r="H172" s="123"/>
      <c r="I172" s="123"/>
      <c r="J172" s="123"/>
      <c r="K172" s="123"/>
      <c r="L172" s="123"/>
      <c r="M172" s="123"/>
    </row>
    <row r="173" spans="1:13" ht="12.75">
      <c r="A173" s="123"/>
      <c r="B173" s="123"/>
      <c r="C173" s="123"/>
      <c r="D173" s="123"/>
      <c r="E173" s="123"/>
      <c r="F173" s="123"/>
      <c r="G173" s="123"/>
      <c r="H173" s="123"/>
      <c r="I173" s="123"/>
      <c r="J173" s="123"/>
      <c r="K173" s="123"/>
      <c r="L173" s="123"/>
      <c r="M173" s="123"/>
    </row>
    <row r="174" spans="1:13" ht="12.75">
      <c r="A174" s="123"/>
      <c r="B174" s="123"/>
      <c r="C174" s="123"/>
      <c r="D174" s="123"/>
      <c r="E174" s="123"/>
      <c r="F174" s="123"/>
      <c r="G174" s="123"/>
      <c r="H174" s="123"/>
      <c r="I174" s="123"/>
      <c r="J174" s="123"/>
      <c r="K174" s="123"/>
      <c r="L174" s="123"/>
      <c r="M174" s="123"/>
    </row>
    <row r="175" spans="1:13" ht="12.75">
      <c r="A175" s="123"/>
      <c r="B175" s="123"/>
      <c r="C175" s="123"/>
      <c r="D175" s="123"/>
      <c r="E175" s="123"/>
      <c r="F175" s="123"/>
      <c r="G175" s="123"/>
      <c r="H175" s="123"/>
      <c r="I175" s="123"/>
      <c r="J175" s="123"/>
      <c r="K175" s="123"/>
      <c r="L175" s="123"/>
      <c r="M175" s="123"/>
    </row>
    <row r="176" spans="1:13" ht="12.75">
      <c r="A176" s="123"/>
      <c r="B176" s="123"/>
      <c r="C176" s="123"/>
      <c r="D176" s="123"/>
      <c r="E176" s="123"/>
      <c r="F176" s="123"/>
      <c r="G176" s="123"/>
      <c r="H176" s="123"/>
      <c r="I176" s="123"/>
      <c r="J176" s="123"/>
      <c r="K176" s="123"/>
      <c r="L176" s="123"/>
      <c r="M176" s="123"/>
    </row>
    <row r="177" spans="1:13" ht="12.75">
      <c r="A177" s="123"/>
      <c r="B177" s="123"/>
      <c r="C177" s="123"/>
      <c r="D177" s="123"/>
      <c r="E177" s="123"/>
      <c r="F177" s="123"/>
      <c r="G177" s="123"/>
      <c r="H177" s="123"/>
      <c r="I177" s="123"/>
      <c r="J177" s="123"/>
      <c r="K177" s="123"/>
      <c r="L177" s="123"/>
      <c r="M177" s="123"/>
    </row>
    <row r="178" spans="1:13" ht="12.75">
      <c r="A178" s="123"/>
      <c r="B178" s="123"/>
      <c r="C178" s="140"/>
      <c r="D178" s="140"/>
      <c r="E178" s="140"/>
      <c r="F178" s="140"/>
      <c r="G178" s="140"/>
      <c r="H178" s="140"/>
      <c r="I178" s="140"/>
      <c r="J178" s="140"/>
      <c r="K178" s="140"/>
      <c r="L178" s="140"/>
      <c r="M178" s="140"/>
    </row>
    <row r="179" spans="1:13" ht="12.75">
      <c r="A179" s="123"/>
      <c r="B179" s="123"/>
      <c r="C179" s="140"/>
      <c r="D179" s="140"/>
      <c r="E179" s="140"/>
      <c r="F179" s="140"/>
      <c r="G179" s="140"/>
      <c r="H179" s="140"/>
      <c r="I179" s="140"/>
      <c r="J179" s="140"/>
      <c r="K179" s="140"/>
      <c r="L179" s="140"/>
      <c r="M179" s="140"/>
    </row>
    <row r="180" spans="1:13" ht="12.75">
      <c r="A180" s="123"/>
      <c r="B180" s="123"/>
      <c r="C180" s="140"/>
      <c r="D180" s="140"/>
      <c r="E180" s="140"/>
      <c r="F180" s="140"/>
      <c r="G180" s="152"/>
      <c r="H180" s="152"/>
      <c r="I180" s="140"/>
      <c r="J180" s="140"/>
      <c r="K180" s="140"/>
      <c r="L180" s="140"/>
      <c r="M180" s="140"/>
    </row>
    <row r="181" spans="1:13" ht="12.75">
      <c r="A181" s="123"/>
      <c r="B181" s="123"/>
      <c r="C181" s="140"/>
      <c r="D181" s="140"/>
      <c r="E181" s="140"/>
      <c r="F181" s="140"/>
      <c r="G181" s="152"/>
      <c r="H181" s="152"/>
      <c r="I181" s="152"/>
      <c r="J181" s="152"/>
      <c r="K181" s="140"/>
      <c r="L181" s="140"/>
      <c r="M181" s="140"/>
    </row>
    <row r="182" spans="1:13" ht="12.75">
      <c r="A182" s="123"/>
      <c r="B182" s="123"/>
      <c r="C182" s="140"/>
      <c r="D182" s="140"/>
      <c r="E182" s="140"/>
      <c r="F182" s="140"/>
      <c r="G182" s="152"/>
      <c r="H182" s="152"/>
      <c r="I182" s="152"/>
      <c r="J182" s="152"/>
      <c r="K182" s="140"/>
      <c r="L182" s="140"/>
      <c r="M182" s="140"/>
    </row>
    <row r="183" spans="1:13" ht="12.75">
      <c r="A183" s="123"/>
      <c r="B183" s="123"/>
      <c r="C183" s="140"/>
      <c r="D183" s="140"/>
      <c r="E183" s="140"/>
      <c r="F183" s="140"/>
      <c r="G183" s="152"/>
      <c r="H183" s="152"/>
      <c r="I183" s="152"/>
      <c r="J183" s="152"/>
      <c r="K183" s="140"/>
      <c r="L183" s="140"/>
      <c r="M183" s="140"/>
    </row>
    <row r="184" spans="1:13" ht="12.75">
      <c r="A184" s="123"/>
      <c r="B184" s="123"/>
      <c r="C184" s="140"/>
      <c r="D184" s="140"/>
      <c r="E184" s="140"/>
      <c r="F184" s="140"/>
      <c r="G184" s="152"/>
      <c r="H184" s="152"/>
      <c r="I184" s="140"/>
      <c r="J184" s="140"/>
      <c r="K184" s="140"/>
      <c r="L184" s="140"/>
      <c r="M184" s="140"/>
    </row>
    <row r="185" spans="1:13" ht="12.75">
      <c r="A185" s="123"/>
      <c r="B185" s="123"/>
      <c r="C185" s="140"/>
      <c r="D185" s="140"/>
      <c r="E185" s="140"/>
      <c r="F185" s="140"/>
      <c r="G185" s="152"/>
      <c r="H185" s="152"/>
      <c r="I185" s="140"/>
      <c r="J185" s="140"/>
      <c r="K185" s="140"/>
      <c r="L185" s="140"/>
      <c r="M185" s="140"/>
    </row>
    <row r="186" spans="1:13" ht="12.75">
      <c r="A186" s="123"/>
      <c r="B186" s="123"/>
      <c r="C186" s="140"/>
      <c r="D186" s="140"/>
      <c r="E186" s="140"/>
      <c r="F186" s="140"/>
      <c r="G186" s="152"/>
      <c r="H186" s="152"/>
      <c r="I186" s="152"/>
      <c r="J186" s="152"/>
      <c r="K186" s="140"/>
      <c r="L186" s="140"/>
      <c r="M186" s="140"/>
    </row>
    <row r="187" spans="1:13" ht="12.75">
      <c r="A187" s="123"/>
      <c r="B187" s="123"/>
      <c r="C187" s="140"/>
      <c r="D187" s="140"/>
      <c r="E187" s="140"/>
      <c r="F187" s="140"/>
      <c r="G187" s="152"/>
      <c r="H187" s="152"/>
      <c r="I187" s="140"/>
      <c r="J187" s="140"/>
      <c r="K187" s="140"/>
      <c r="L187" s="140"/>
      <c r="M187" s="140"/>
    </row>
    <row r="188" spans="1:13" ht="12.75">
      <c r="A188" s="123"/>
      <c r="B188" s="123"/>
      <c r="C188" s="140"/>
      <c r="D188" s="140"/>
      <c r="E188" s="140"/>
      <c r="F188" s="140"/>
      <c r="G188" s="152"/>
      <c r="H188" s="152"/>
      <c r="I188" s="152"/>
      <c r="J188" s="152"/>
      <c r="K188" s="140"/>
      <c r="L188" s="140"/>
      <c r="M188" s="140"/>
    </row>
    <row r="189" spans="1:13" ht="12.75">
      <c r="A189" s="123"/>
      <c r="B189" s="123"/>
      <c r="C189" s="140"/>
      <c r="D189" s="140"/>
      <c r="E189" s="140"/>
      <c r="F189" s="140"/>
      <c r="G189" s="152"/>
      <c r="H189" s="152"/>
      <c r="I189" s="152"/>
      <c r="J189" s="152"/>
      <c r="K189" s="140"/>
      <c r="L189" s="140"/>
      <c r="M189" s="140"/>
    </row>
    <row r="190" spans="1:13" ht="12.75">
      <c r="A190" s="123"/>
      <c r="B190" s="123"/>
      <c r="C190" s="140"/>
      <c r="D190" s="140"/>
      <c r="E190" s="140"/>
      <c r="F190" s="140"/>
      <c r="G190" s="152"/>
      <c r="H190" s="152"/>
      <c r="I190" s="152"/>
      <c r="J190" s="152"/>
      <c r="K190" s="140"/>
      <c r="L190" s="140"/>
      <c r="M190" s="140"/>
    </row>
    <row r="191" spans="1:13" ht="12.75">
      <c r="A191" s="123"/>
      <c r="B191" s="123"/>
      <c r="C191" s="140"/>
      <c r="D191" s="140"/>
      <c r="E191" s="140"/>
      <c r="F191" s="140"/>
      <c r="G191" s="140"/>
      <c r="H191" s="140"/>
      <c r="I191" s="140"/>
      <c r="J191" s="140"/>
      <c r="K191" s="140"/>
      <c r="L191" s="140"/>
      <c r="M191" s="140"/>
    </row>
    <row r="192" spans="1:13" ht="12.75">
      <c r="A192" s="123"/>
      <c r="B192" s="123"/>
      <c r="C192" s="140"/>
      <c r="D192" s="140"/>
      <c r="E192" s="140"/>
      <c r="F192" s="140"/>
      <c r="G192" s="152"/>
      <c r="H192" s="152"/>
      <c r="I192" s="140"/>
      <c r="J192" s="140"/>
      <c r="K192" s="140"/>
      <c r="L192" s="140"/>
      <c r="M192" s="140"/>
    </row>
    <row r="193" spans="1:13" ht="12.75">
      <c r="A193" s="123"/>
      <c r="B193" s="123"/>
      <c r="C193" s="140"/>
      <c r="D193" s="140"/>
      <c r="E193" s="140"/>
      <c r="F193" s="140"/>
      <c r="G193" s="140"/>
      <c r="H193" s="140"/>
      <c r="I193" s="152"/>
      <c r="J193" s="152"/>
      <c r="K193" s="140"/>
      <c r="L193" s="140"/>
      <c r="M193" s="140"/>
    </row>
    <row r="194" spans="1:13" ht="12.75">
      <c r="A194" s="123"/>
      <c r="B194" s="123"/>
      <c r="C194" s="140"/>
      <c r="D194" s="140"/>
      <c r="E194" s="140"/>
      <c r="F194" s="140"/>
      <c r="G194" s="152"/>
      <c r="H194" s="152"/>
      <c r="I194" s="152"/>
      <c r="J194" s="152"/>
      <c r="K194" s="140"/>
      <c r="L194" s="140"/>
      <c r="M194" s="140"/>
    </row>
    <row r="195" spans="1:13" ht="12.75">
      <c r="A195" s="123"/>
      <c r="B195" s="123"/>
      <c r="C195" s="140"/>
      <c r="D195" s="140"/>
      <c r="E195" s="140"/>
      <c r="F195" s="140"/>
      <c r="G195" s="152"/>
      <c r="H195" s="152"/>
      <c r="I195" s="152"/>
      <c r="J195" s="152"/>
      <c r="K195" s="140"/>
      <c r="L195" s="140"/>
      <c r="M195" s="140"/>
    </row>
    <row r="196" spans="1:13" ht="12.75">
      <c r="A196" s="123"/>
      <c r="B196" s="123"/>
      <c r="C196" s="140"/>
      <c r="D196" s="140"/>
      <c r="E196" s="140"/>
      <c r="F196" s="140"/>
      <c r="G196" s="152"/>
      <c r="H196" s="152"/>
      <c r="I196" s="152"/>
      <c r="J196" s="152"/>
      <c r="K196" s="140"/>
      <c r="L196" s="140"/>
      <c r="M196" s="140"/>
    </row>
    <row r="197" spans="1:13" ht="12.75">
      <c r="A197" s="123"/>
      <c r="B197" s="123"/>
      <c r="C197" s="140"/>
      <c r="D197" s="140"/>
      <c r="E197" s="140"/>
      <c r="F197" s="140"/>
      <c r="G197" s="152"/>
      <c r="H197" s="152"/>
      <c r="I197" s="152"/>
      <c r="J197" s="152"/>
      <c r="K197" s="140"/>
      <c r="L197" s="140"/>
      <c r="M197" s="140"/>
    </row>
    <row r="198" spans="1:13" ht="12.75">
      <c r="A198" s="123"/>
      <c r="B198" s="123"/>
      <c r="C198" s="140"/>
      <c r="D198" s="140"/>
      <c r="E198" s="140"/>
      <c r="F198" s="140"/>
      <c r="G198" s="152"/>
      <c r="H198" s="152"/>
      <c r="I198" s="152"/>
      <c r="J198" s="152"/>
      <c r="K198" s="140"/>
      <c r="L198" s="140"/>
      <c r="M198" s="140"/>
    </row>
    <row r="199" spans="1:13" ht="12.75">
      <c r="A199" s="123"/>
      <c r="B199" s="123"/>
      <c r="C199" s="140"/>
      <c r="D199" s="140"/>
      <c r="E199" s="140"/>
      <c r="F199" s="140"/>
      <c r="G199" s="152"/>
      <c r="H199" s="152"/>
      <c r="I199" s="152"/>
      <c r="J199" s="152"/>
      <c r="K199" s="140"/>
      <c r="L199" s="140"/>
      <c r="M199" s="140"/>
    </row>
    <row r="200" spans="1:13" ht="12.75">
      <c r="A200" s="123"/>
      <c r="B200" s="123"/>
      <c r="C200" s="140"/>
      <c r="D200" s="140"/>
      <c r="E200" s="140"/>
      <c r="F200" s="140"/>
      <c r="G200" s="152"/>
      <c r="H200" s="152"/>
      <c r="I200" s="152"/>
      <c r="J200" s="152"/>
      <c r="K200" s="140"/>
      <c r="L200" s="140"/>
      <c r="M200" s="140"/>
    </row>
    <row r="201" spans="1:13" ht="12.75">
      <c r="A201" s="123"/>
      <c r="B201" s="123"/>
      <c r="C201" s="140"/>
      <c r="D201" s="140"/>
      <c r="E201" s="140"/>
      <c r="F201" s="140"/>
      <c r="G201" s="152"/>
      <c r="H201" s="152"/>
      <c r="I201" s="152"/>
      <c r="J201" s="152"/>
      <c r="K201" s="140"/>
      <c r="L201" s="140"/>
      <c r="M201" s="140"/>
    </row>
    <row r="202" spans="1:13" ht="12.75">
      <c r="A202" s="123"/>
      <c r="B202" s="123"/>
      <c r="C202" s="140"/>
      <c r="D202" s="140"/>
      <c r="E202" s="140"/>
      <c r="F202" s="140"/>
      <c r="G202" s="152"/>
      <c r="H202" s="152"/>
      <c r="I202" s="152"/>
      <c r="J202" s="152"/>
      <c r="K202" s="140"/>
      <c r="L202" s="140"/>
      <c r="M202" s="140"/>
    </row>
    <row r="203" spans="1:13" ht="12.75">
      <c r="A203" s="123"/>
      <c r="B203" s="123"/>
      <c r="C203" s="140"/>
      <c r="D203" s="140"/>
      <c r="E203" s="140"/>
      <c r="F203" s="140"/>
      <c r="G203" s="152"/>
      <c r="H203" s="152"/>
      <c r="I203" s="152"/>
      <c r="J203" s="152"/>
      <c r="K203" s="140"/>
      <c r="L203" s="140"/>
      <c r="M203" s="140"/>
    </row>
    <row r="204" spans="1:13" ht="12.75">
      <c r="A204" s="123"/>
      <c r="B204" s="123"/>
      <c r="C204" s="140"/>
      <c r="D204" s="140"/>
      <c r="E204" s="140"/>
      <c r="F204" s="140"/>
      <c r="G204" s="140"/>
      <c r="H204" s="140"/>
      <c r="I204" s="152"/>
      <c r="J204" s="152"/>
      <c r="K204" s="140"/>
      <c r="L204" s="140"/>
      <c r="M204" s="140"/>
    </row>
    <row r="205" spans="1:13" ht="12.75">
      <c r="A205" s="123"/>
      <c r="B205" s="123"/>
      <c r="C205" s="140"/>
      <c r="D205" s="140"/>
      <c r="E205" s="140"/>
      <c r="F205" s="140"/>
      <c r="G205" s="152"/>
      <c r="H205" s="152"/>
      <c r="I205" s="152"/>
      <c r="J205" s="152"/>
      <c r="K205" s="140"/>
      <c r="L205" s="140"/>
      <c r="M205" s="140"/>
    </row>
    <row r="206" spans="1:13" ht="12.75">
      <c r="A206" s="123"/>
      <c r="B206" s="123"/>
      <c r="C206" s="140"/>
      <c r="D206" s="140"/>
      <c r="E206" s="140"/>
      <c r="F206" s="140"/>
      <c r="G206" s="152"/>
      <c r="H206" s="152"/>
      <c r="I206" s="140"/>
      <c r="J206" s="140"/>
      <c r="K206" s="140"/>
      <c r="L206" s="140"/>
      <c r="M206" s="140"/>
    </row>
    <row r="207" spans="1:13" ht="12.75">
      <c r="A207" s="123"/>
      <c r="B207" s="123"/>
      <c r="C207" s="140"/>
      <c r="D207" s="140"/>
      <c r="E207" s="140"/>
      <c r="F207" s="140"/>
      <c r="G207" s="152"/>
      <c r="H207" s="152"/>
      <c r="I207" s="152"/>
      <c r="J207" s="152"/>
      <c r="K207" s="140"/>
      <c r="L207" s="140"/>
      <c r="M207" s="140"/>
    </row>
    <row r="208" spans="1:13" ht="12.75">
      <c r="A208" s="123"/>
      <c r="B208" s="123"/>
      <c r="C208" s="140"/>
      <c r="D208" s="140"/>
      <c r="E208" s="140"/>
      <c r="F208" s="140"/>
      <c r="G208" s="152"/>
      <c r="H208" s="152"/>
      <c r="I208" s="152"/>
      <c r="J208" s="152"/>
      <c r="K208" s="140"/>
      <c r="L208" s="140"/>
      <c r="M208" s="140"/>
    </row>
    <row r="209" spans="1:13" ht="12.75">
      <c r="A209" s="123"/>
      <c r="B209" s="123"/>
      <c r="C209" s="140"/>
      <c r="D209" s="140"/>
      <c r="E209" s="140"/>
      <c r="F209" s="140"/>
      <c r="G209" s="152"/>
      <c r="H209" s="152"/>
      <c r="I209" s="152"/>
      <c r="J209" s="152"/>
      <c r="K209" s="140"/>
      <c r="L209" s="140"/>
      <c r="M209" s="140"/>
    </row>
    <row r="210" spans="1:13" ht="12.75">
      <c r="A210" s="123"/>
      <c r="B210" s="123"/>
      <c r="C210" s="140"/>
      <c r="D210" s="140"/>
      <c r="E210" s="140"/>
      <c r="F210" s="140"/>
      <c r="G210" s="140"/>
      <c r="H210" s="140"/>
      <c r="I210" s="152"/>
      <c r="J210" s="152"/>
      <c r="K210" s="140"/>
      <c r="L210" s="140"/>
      <c r="M210" s="140"/>
    </row>
    <row r="211" spans="1:13" ht="12.75">
      <c r="A211" s="123"/>
      <c r="B211" s="123"/>
      <c r="C211" s="140"/>
      <c r="D211" s="140"/>
      <c r="E211" s="140"/>
      <c r="F211" s="140"/>
      <c r="G211" s="152"/>
      <c r="H211" s="152"/>
      <c r="I211" s="152"/>
      <c r="J211" s="152"/>
      <c r="K211" s="140"/>
      <c r="L211" s="140"/>
      <c r="M211" s="140"/>
    </row>
    <row r="212" spans="1:13" ht="12.75">
      <c r="A212" s="123"/>
      <c r="B212" s="123"/>
      <c r="C212" s="140"/>
      <c r="D212" s="140"/>
      <c r="E212" s="140"/>
      <c r="F212" s="140"/>
      <c r="G212" s="152"/>
      <c r="H212" s="152"/>
      <c r="I212" s="152"/>
      <c r="J212" s="152"/>
      <c r="K212" s="140"/>
      <c r="L212" s="140"/>
      <c r="M212" s="140"/>
    </row>
    <row r="213" spans="1:13" ht="12.75">
      <c r="A213" s="123"/>
      <c r="B213" s="123"/>
      <c r="C213" s="140"/>
      <c r="D213" s="140"/>
      <c r="E213" s="140"/>
      <c r="F213" s="140"/>
      <c r="G213" s="152"/>
      <c r="H213" s="152"/>
      <c r="I213" s="152"/>
      <c r="J213" s="152"/>
      <c r="K213" s="140"/>
      <c r="L213" s="140"/>
      <c r="M213" s="140"/>
    </row>
    <row r="214" spans="1:13" ht="12.75">
      <c r="A214" s="123"/>
      <c r="B214" s="123"/>
      <c r="C214" s="140"/>
      <c r="D214" s="140"/>
      <c r="E214" s="140"/>
      <c r="F214" s="140"/>
      <c r="G214" s="140"/>
      <c r="H214" s="140"/>
      <c r="I214" s="152"/>
      <c r="J214" s="152"/>
      <c r="K214" s="140"/>
      <c r="L214" s="140"/>
      <c r="M214" s="140"/>
    </row>
    <row r="215" spans="1:13" ht="12.75">
      <c r="A215" s="123"/>
      <c r="B215" s="123"/>
      <c r="C215" s="140"/>
      <c r="D215" s="140"/>
      <c r="E215" s="140"/>
      <c r="F215" s="140"/>
      <c r="G215" s="152"/>
      <c r="H215" s="152"/>
      <c r="I215" s="140"/>
      <c r="J215" s="140"/>
      <c r="K215" s="140"/>
      <c r="L215" s="140"/>
      <c r="M215" s="140"/>
    </row>
    <row r="216" spans="1:13" ht="12.75">
      <c r="A216" s="123"/>
      <c r="B216" s="123"/>
      <c r="C216" s="140"/>
      <c r="D216" s="140"/>
      <c r="E216" s="140"/>
      <c r="F216" s="140"/>
      <c r="G216" s="152"/>
      <c r="H216" s="152"/>
      <c r="I216" s="140"/>
      <c r="J216" s="140"/>
      <c r="K216" s="140"/>
      <c r="L216" s="140"/>
      <c r="M216" s="140"/>
    </row>
    <row r="217" spans="1:13" ht="12.75">
      <c r="A217" s="123"/>
      <c r="B217" s="123"/>
      <c r="C217" s="140"/>
      <c r="D217" s="140"/>
      <c r="E217" s="140"/>
      <c r="F217" s="140"/>
      <c r="G217" s="152"/>
      <c r="H217" s="152"/>
      <c r="I217" s="152"/>
      <c r="J217" s="152"/>
      <c r="K217" s="140"/>
      <c r="L217" s="140"/>
      <c r="M217" s="140"/>
    </row>
    <row r="218" spans="1:13" ht="12.75">
      <c r="A218" s="123"/>
      <c r="B218" s="123"/>
      <c r="C218" s="140"/>
      <c r="D218" s="140"/>
      <c r="E218" s="140"/>
      <c r="F218" s="140"/>
      <c r="G218" s="152"/>
      <c r="H218" s="152"/>
      <c r="I218" s="140"/>
      <c r="J218" s="140"/>
      <c r="K218" s="140"/>
      <c r="L218" s="140"/>
      <c r="M218" s="140"/>
    </row>
    <row r="219" spans="1:13" ht="12.75">
      <c r="A219" s="123"/>
      <c r="B219" s="123"/>
      <c r="C219" s="140"/>
      <c r="D219" s="140"/>
      <c r="E219" s="140"/>
      <c r="F219" s="140"/>
      <c r="G219" s="152"/>
      <c r="H219" s="152"/>
      <c r="I219" s="152"/>
      <c r="J219" s="152"/>
      <c r="K219" s="140"/>
      <c r="L219" s="140"/>
      <c r="M219" s="140"/>
    </row>
    <row r="220" spans="1:13" ht="12.75">
      <c r="A220" s="123"/>
      <c r="B220" s="123"/>
      <c r="C220" s="140"/>
      <c r="D220" s="140"/>
      <c r="E220" s="140"/>
      <c r="F220" s="140"/>
      <c r="G220" s="152"/>
      <c r="H220" s="152"/>
      <c r="I220" s="152"/>
      <c r="J220" s="152"/>
      <c r="K220" s="140"/>
      <c r="L220" s="140"/>
      <c r="M220" s="140"/>
    </row>
    <row r="221" spans="1:13" ht="12.75">
      <c r="A221" s="123"/>
      <c r="B221" s="123"/>
      <c r="C221" s="140"/>
      <c r="D221" s="140"/>
      <c r="E221" s="140"/>
      <c r="F221" s="140"/>
      <c r="G221" s="152"/>
      <c r="H221" s="152"/>
      <c r="I221" s="152"/>
      <c r="J221" s="152"/>
      <c r="K221" s="140"/>
      <c r="L221" s="140"/>
      <c r="M221" s="140"/>
    </row>
    <row r="222" spans="1:13" ht="12.75">
      <c r="A222" s="123"/>
      <c r="B222" s="123"/>
      <c r="C222" s="140"/>
      <c r="D222" s="140"/>
      <c r="E222" s="140"/>
      <c r="F222" s="140"/>
      <c r="G222" s="152"/>
      <c r="H222" s="152"/>
      <c r="I222" s="140"/>
      <c r="J222" s="140"/>
      <c r="K222" s="140"/>
      <c r="L222" s="140"/>
      <c r="M222" s="140"/>
    </row>
    <row r="223" spans="1:13" ht="12.75">
      <c r="A223" s="123"/>
      <c r="B223" s="123"/>
      <c r="C223" s="140"/>
      <c r="D223" s="140"/>
      <c r="E223" s="140"/>
      <c r="F223" s="140"/>
      <c r="G223" s="152"/>
      <c r="H223" s="152"/>
      <c r="I223" s="152"/>
      <c r="J223" s="152"/>
      <c r="K223" s="140"/>
      <c r="L223" s="140"/>
      <c r="M223" s="140"/>
    </row>
    <row r="224" spans="1:13" ht="12.75">
      <c r="A224" s="123"/>
      <c r="B224" s="123"/>
      <c r="C224" s="140"/>
      <c r="D224" s="140"/>
      <c r="E224" s="140"/>
      <c r="F224" s="140"/>
      <c r="G224" s="152"/>
      <c r="H224" s="152"/>
      <c r="I224" s="140"/>
      <c r="J224" s="140"/>
      <c r="K224" s="140"/>
      <c r="L224" s="140"/>
      <c r="M224" s="140"/>
    </row>
    <row r="225" spans="1:13" ht="12.75">
      <c r="A225" s="123"/>
      <c r="B225" s="123"/>
      <c r="C225" s="140"/>
      <c r="D225" s="140"/>
      <c r="E225" s="140"/>
      <c r="F225" s="140"/>
      <c r="G225" s="152"/>
      <c r="H225" s="152"/>
      <c r="I225" s="152"/>
      <c r="J225" s="152"/>
      <c r="K225" s="140"/>
      <c r="L225" s="140"/>
      <c r="M225" s="140"/>
    </row>
    <row r="226" spans="1:13" ht="12.75">
      <c r="A226" s="123"/>
      <c r="B226" s="123"/>
      <c r="C226" s="140"/>
      <c r="D226" s="140"/>
      <c r="E226" s="140"/>
      <c r="F226" s="140"/>
      <c r="G226" s="152"/>
      <c r="H226" s="152"/>
      <c r="I226" s="152"/>
      <c r="J226" s="152"/>
      <c r="K226" s="140"/>
      <c r="L226" s="140"/>
      <c r="M226" s="140"/>
    </row>
    <row r="227" spans="1:13" ht="12.75">
      <c r="A227" s="123"/>
      <c r="B227" s="123"/>
      <c r="C227" s="140"/>
      <c r="D227" s="140"/>
      <c r="E227" s="140"/>
      <c r="F227" s="140"/>
      <c r="G227" s="152"/>
      <c r="H227" s="152"/>
      <c r="I227" s="152"/>
      <c r="J227" s="152"/>
      <c r="K227" s="140"/>
      <c r="L227" s="140"/>
      <c r="M227" s="140"/>
    </row>
    <row r="228" spans="1:13" ht="12.75">
      <c r="A228" s="123"/>
      <c r="B228" s="123"/>
      <c r="C228" s="140"/>
      <c r="D228" s="140"/>
      <c r="E228" s="152"/>
      <c r="F228" s="152"/>
      <c r="G228" s="152"/>
      <c r="H228" s="152"/>
      <c r="I228" s="140"/>
      <c r="J228" s="140"/>
      <c r="K228" s="140"/>
      <c r="L228" s="140"/>
      <c r="M228" s="140"/>
    </row>
    <row r="229" spans="1:13" ht="12.75">
      <c r="A229" s="123"/>
      <c r="B229" s="123"/>
      <c r="C229" s="140"/>
      <c r="D229" s="140"/>
      <c r="E229" s="152"/>
      <c r="F229" s="152"/>
      <c r="G229" s="152"/>
      <c r="H229" s="152"/>
      <c r="I229" s="140"/>
      <c r="J229" s="140"/>
      <c r="K229" s="140"/>
      <c r="L229" s="140"/>
      <c r="M229" s="140"/>
    </row>
    <row r="230" spans="1:13" ht="12.75">
      <c r="A230" s="123"/>
      <c r="B230" s="123"/>
      <c r="C230" s="140"/>
      <c r="D230" s="140"/>
      <c r="E230" s="152"/>
      <c r="F230" s="152"/>
      <c r="G230" s="152"/>
      <c r="H230" s="152"/>
      <c r="I230" s="140"/>
      <c r="J230" s="140"/>
      <c r="K230" s="140"/>
      <c r="L230" s="140"/>
      <c r="M230" s="140"/>
    </row>
    <row r="231" spans="1:13" ht="12.75">
      <c r="A231" s="123"/>
      <c r="B231" s="123"/>
      <c r="C231" s="140"/>
      <c r="D231" s="140"/>
      <c r="E231" s="152"/>
      <c r="F231" s="152"/>
      <c r="G231" s="152"/>
      <c r="H231" s="152"/>
      <c r="I231" s="140"/>
      <c r="J231" s="140"/>
      <c r="K231" s="140"/>
      <c r="L231" s="140"/>
      <c r="M231" s="140"/>
    </row>
    <row r="232" spans="1:13" ht="12.75">
      <c r="A232" s="123"/>
      <c r="B232" s="123"/>
      <c r="C232" s="140"/>
      <c r="D232" s="140"/>
      <c r="E232" s="152"/>
      <c r="F232" s="152"/>
      <c r="G232" s="152"/>
      <c r="H232" s="152"/>
      <c r="I232" s="140"/>
      <c r="J232" s="140"/>
      <c r="K232" s="140"/>
      <c r="L232" s="140"/>
      <c r="M232" s="140"/>
    </row>
    <row r="233" spans="1:13" ht="12.75">
      <c r="A233" s="123"/>
      <c r="B233" s="123"/>
      <c r="C233" s="140"/>
      <c r="D233" s="140"/>
      <c r="E233" s="152"/>
      <c r="F233" s="152"/>
      <c r="G233" s="152"/>
      <c r="H233" s="152"/>
      <c r="I233" s="140"/>
      <c r="J233" s="140"/>
      <c r="K233" s="140"/>
      <c r="L233" s="140"/>
      <c r="M233" s="140"/>
    </row>
    <row r="234" spans="1:13" ht="12.75">
      <c r="A234" s="123"/>
      <c r="B234" s="123"/>
      <c r="C234" s="140"/>
      <c r="D234" s="140"/>
      <c r="E234" s="152"/>
      <c r="F234" s="152"/>
      <c r="G234" s="152"/>
      <c r="H234" s="152"/>
      <c r="I234" s="140"/>
      <c r="J234" s="140"/>
      <c r="K234" s="140"/>
      <c r="L234" s="140"/>
      <c r="M234" s="140"/>
    </row>
    <row r="235" spans="1:13" ht="12.75">
      <c r="A235" s="123"/>
      <c r="B235" s="123"/>
      <c r="C235" s="140"/>
      <c r="D235" s="140"/>
      <c r="E235" s="152"/>
      <c r="F235" s="152"/>
      <c r="G235" s="152"/>
      <c r="H235" s="152"/>
      <c r="I235" s="140"/>
      <c r="J235" s="140"/>
      <c r="K235" s="140"/>
      <c r="L235" s="140"/>
      <c r="M235" s="140"/>
    </row>
    <row r="236" spans="1:13" ht="12.75">
      <c r="A236" s="123"/>
      <c r="B236" s="123"/>
      <c r="C236" s="140"/>
      <c r="D236" s="140"/>
      <c r="E236" s="152"/>
      <c r="F236" s="152"/>
      <c r="G236" s="152"/>
      <c r="H236" s="152"/>
      <c r="I236" s="140"/>
      <c r="J236" s="140"/>
      <c r="K236" s="152"/>
      <c r="L236" s="152"/>
      <c r="M236" s="140"/>
    </row>
    <row r="237" spans="1:13" ht="12.75">
      <c r="A237" s="123"/>
      <c r="B237" s="123"/>
      <c r="C237" s="140"/>
      <c r="D237" s="140"/>
      <c r="E237" s="152"/>
      <c r="F237" s="152"/>
      <c r="G237" s="152"/>
      <c r="H237" s="152"/>
      <c r="I237" s="140"/>
      <c r="J237" s="140"/>
      <c r="K237" s="140"/>
      <c r="L237" s="140"/>
      <c r="M237" s="140"/>
    </row>
    <row r="238" spans="1:13" ht="12.75">
      <c r="A238" s="123"/>
      <c r="B238" s="123"/>
      <c r="C238" s="140"/>
      <c r="D238" s="140"/>
      <c r="E238" s="152"/>
      <c r="F238" s="152"/>
      <c r="G238" s="152"/>
      <c r="H238" s="152"/>
      <c r="I238" s="140"/>
      <c r="J238" s="140"/>
      <c r="K238" s="152"/>
      <c r="L238" s="152"/>
      <c r="M238" s="140"/>
    </row>
    <row r="239" spans="1:13" ht="12.75">
      <c r="A239" s="123"/>
      <c r="B239" s="123"/>
      <c r="C239" s="140"/>
      <c r="D239" s="140"/>
      <c r="E239" s="152"/>
      <c r="F239" s="152"/>
      <c r="G239" s="152"/>
      <c r="H239" s="152"/>
      <c r="I239" s="140"/>
      <c r="J239" s="140"/>
      <c r="K239" s="140"/>
      <c r="L239" s="140"/>
      <c r="M239" s="140"/>
    </row>
    <row r="240" spans="1:13" ht="12.75">
      <c r="A240" s="123"/>
      <c r="B240" s="123"/>
      <c r="C240" s="140"/>
      <c r="D240" s="140"/>
      <c r="E240" s="152"/>
      <c r="F240" s="152"/>
      <c r="G240" s="152"/>
      <c r="H240" s="152"/>
      <c r="I240" s="140"/>
      <c r="J240" s="140"/>
      <c r="K240" s="140"/>
      <c r="L240" s="140"/>
      <c r="M240" s="140"/>
    </row>
    <row r="241" spans="1:13" ht="12.75">
      <c r="A241" s="123"/>
      <c r="B241" s="123"/>
      <c r="C241" s="140"/>
      <c r="D241" s="140"/>
      <c r="E241" s="152"/>
      <c r="F241" s="152"/>
      <c r="G241" s="152"/>
      <c r="H241" s="152"/>
      <c r="I241" s="140"/>
      <c r="J241" s="140"/>
      <c r="K241" s="140"/>
      <c r="L241" s="140"/>
      <c r="M241" s="140"/>
    </row>
    <row r="242" spans="1:13" ht="12.75">
      <c r="A242" s="123"/>
      <c r="B242" s="123"/>
      <c r="C242" s="140"/>
      <c r="D242" s="140"/>
      <c r="E242" s="152"/>
      <c r="F242" s="152"/>
      <c r="G242" s="152"/>
      <c r="H242" s="152"/>
      <c r="I242" s="140"/>
      <c r="J242" s="140"/>
      <c r="K242" s="140"/>
      <c r="L242" s="140"/>
      <c r="M242" s="140"/>
    </row>
    <row r="243" spans="1:13" ht="12.75">
      <c r="A243" s="123"/>
      <c r="B243" s="123"/>
      <c r="C243" s="140"/>
      <c r="D243" s="140"/>
      <c r="E243" s="152"/>
      <c r="F243" s="152"/>
      <c r="G243" s="152"/>
      <c r="H243" s="152"/>
      <c r="I243" s="140"/>
      <c r="J243" s="140"/>
      <c r="K243" s="140"/>
      <c r="L243" s="140"/>
      <c r="M243" s="140"/>
    </row>
    <row r="244" spans="1:13" ht="12.75">
      <c r="A244" s="123"/>
      <c r="B244" s="123"/>
      <c r="C244" s="140"/>
      <c r="D244" s="140"/>
      <c r="E244" s="152"/>
      <c r="F244" s="152"/>
      <c r="G244" s="152"/>
      <c r="H244" s="152"/>
      <c r="I244" s="140"/>
      <c r="J244" s="140"/>
      <c r="K244" s="140"/>
      <c r="L244" s="140"/>
      <c r="M244" s="140"/>
    </row>
    <row r="245" spans="1:13" ht="12.75">
      <c r="A245" s="123"/>
      <c r="B245" s="123"/>
      <c r="C245" s="140"/>
      <c r="D245" s="140"/>
      <c r="E245" s="152"/>
      <c r="F245" s="152"/>
      <c r="G245" s="152"/>
      <c r="H245" s="152"/>
      <c r="I245" s="140"/>
      <c r="J245" s="140"/>
      <c r="K245" s="140"/>
      <c r="L245" s="140"/>
      <c r="M245" s="140"/>
    </row>
    <row r="246" spans="1:13" ht="12.75">
      <c r="A246" s="123"/>
      <c r="B246" s="123"/>
      <c r="C246" s="140"/>
      <c r="D246" s="140"/>
      <c r="E246" s="152"/>
      <c r="F246" s="152"/>
      <c r="G246" s="152"/>
      <c r="H246" s="152"/>
      <c r="I246" s="140"/>
      <c r="J246" s="140"/>
      <c r="K246" s="140"/>
      <c r="L246" s="140"/>
      <c r="M246" s="140"/>
    </row>
    <row r="247" spans="1:13" ht="12.75">
      <c r="A247" s="123"/>
      <c r="B247" s="123"/>
      <c r="C247" s="140"/>
      <c r="D247" s="140"/>
      <c r="E247" s="152"/>
      <c r="F247" s="152"/>
      <c r="G247" s="152"/>
      <c r="H247" s="152"/>
      <c r="I247" s="140"/>
      <c r="J247" s="140"/>
      <c r="K247" s="140"/>
      <c r="L247" s="140"/>
      <c r="M247" s="140"/>
    </row>
    <row r="248" spans="1:13" ht="12.75">
      <c r="A248" s="123"/>
      <c r="B248" s="123"/>
      <c r="C248" s="140"/>
      <c r="D248" s="140"/>
      <c r="E248" s="152"/>
      <c r="F248" s="152"/>
      <c r="G248" s="152"/>
      <c r="H248" s="152"/>
      <c r="I248" s="140"/>
      <c r="J248" s="140"/>
      <c r="K248" s="140"/>
      <c r="L248" s="140"/>
      <c r="M248" s="140"/>
    </row>
    <row r="249" spans="1:13" ht="12.75">
      <c r="A249" s="123"/>
      <c r="B249" s="123"/>
      <c r="C249" s="123"/>
      <c r="D249" s="123"/>
      <c r="E249" s="123"/>
      <c r="F249" s="123"/>
      <c r="G249" s="123"/>
      <c r="H249" s="123"/>
      <c r="I249" s="123"/>
      <c r="J249" s="123"/>
      <c r="K249" s="123"/>
      <c r="L249" s="123"/>
      <c r="M249" s="123"/>
    </row>
    <row r="250" spans="1:13" ht="12.75">
      <c r="A250" s="123"/>
      <c r="B250" s="123"/>
      <c r="C250" s="123"/>
      <c r="D250" s="123"/>
      <c r="E250" s="123"/>
      <c r="F250" s="123"/>
      <c r="G250" s="123"/>
      <c r="H250" s="123"/>
      <c r="I250" s="123"/>
      <c r="J250" s="123"/>
      <c r="K250" s="123"/>
      <c r="L250" s="123"/>
      <c r="M250" s="123"/>
    </row>
    <row r="251" spans="1:13" ht="12.75">
      <c r="A251" s="123"/>
      <c r="B251" s="123"/>
      <c r="C251" s="123"/>
      <c r="D251" s="123"/>
      <c r="E251" s="123"/>
      <c r="F251" s="123"/>
      <c r="G251" s="123"/>
      <c r="H251" s="123"/>
      <c r="I251" s="123"/>
      <c r="J251" s="123"/>
      <c r="K251" s="123"/>
      <c r="L251" s="123"/>
      <c r="M251" s="123"/>
    </row>
    <row r="252" spans="1:13" ht="12.75">
      <c r="A252" s="123"/>
      <c r="B252" s="123"/>
      <c r="C252" s="123"/>
      <c r="D252" s="123"/>
      <c r="E252" s="123"/>
      <c r="F252" s="123"/>
      <c r="G252" s="123"/>
      <c r="H252" s="123"/>
      <c r="I252" s="123"/>
      <c r="J252" s="123"/>
      <c r="K252" s="123"/>
      <c r="L252" s="123"/>
      <c r="M252" s="123"/>
    </row>
    <row r="253" spans="1:13" ht="12.75">
      <c r="A253" s="123"/>
      <c r="B253" s="123"/>
      <c r="C253" s="123"/>
      <c r="D253" s="123"/>
      <c r="E253" s="123"/>
      <c r="F253" s="123"/>
      <c r="G253" s="123"/>
      <c r="H253" s="123"/>
      <c r="I253" s="123"/>
      <c r="J253" s="123"/>
      <c r="K253" s="123"/>
      <c r="L253" s="123"/>
      <c r="M253" s="123"/>
    </row>
    <row r="254" spans="1:13" ht="12.75">
      <c r="A254" s="123"/>
      <c r="B254" s="123"/>
      <c r="C254" s="123"/>
      <c r="D254" s="123"/>
      <c r="E254" s="123"/>
      <c r="F254" s="123"/>
      <c r="G254" s="123"/>
      <c r="H254" s="123"/>
      <c r="I254" s="123"/>
      <c r="J254" s="123"/>
      <c r="K254" s="123"/>
      <c r="L254" s="123"/>
      <c r="M254" s="123"/>
    </row>
    <row r="255" spans="1:13" ht="12.75">
      <c r="A255" s="123"/>
      <c r="B255" s="123"/>
      <c r="C255" s="123"/>
      <c r="D255" s="123"/>
      <c r="E255" s="123"/>
      <c r="F255" s="123"/>
      <c r="G255" s="123"/>
      <c r="H255" s="123"/>
      <c r="I255" s="123"/>
      <c r="J255" s="123"/>
      <c r="K255" s="123"/>
      <c r="L255" s="123"/>
      <c r="M255" s="123"/>
    </row>
    <row r="256" spans="1:13" ht="12.75">
      <c r="A256" s="123"/>
      <c r="B256" s="123"/>
      <c r="C256" s="123"/>
      <c r="D256" s="123"/>
      <c r="E256" s="123"/>
      <c r="F256" s="123"/>
      <c r="G256" s="123"/>
      <c r="H256" s="123"/>
      <c r="I256" s="123"/>
      <c r="J256" s="123"/>
      <c r="K256" s="123"/>
      <c r="L256" s="123"/>
      <c r="M256" s="123"/>
    </row>
    <row r="257" spans="1:13" ht="12.75">
      <c r="A257" s="123"/>
      <c r="B257" s="123"/>
      <c r="C257" s="123"/>
      <c r="D257" s="123"/>
      <c r="E257" s="123"/>
      <c r="F257" s="123"/>
      <c r="G257" s="123"/>
      <c r="H257" s="123"/>
      <c r="I257" s="123"/>
      <c r="J257" s="123"/>
      <c r="K257" s="123"/>
      <c r="L257" s="123"/>
      <c r="M257" s="123"/>
    </row>
    <row r="258" spans="1:13" ht="12.75">
      <c r="A258" s="123"/>
      <c r="B258" s="123"/>
      <c r="C258" s="123"/>
      <c r="D258" s="123"/>
      <c r="E258" s="123"/>
      <c r="F258" s="123"/>
      <c r="G258" s="123"/>
      <c r="H258" s="123"/>
      <c r="I258" s="123"/>
      <c r="J258" s="123"/>
      <c r="K258" s="123"/>
      <c r="L258" s="123"/>
      <c r="M258" s="123"/>
    </row>
    <row r="259" spans="1:13" ht="12.75">
      <c r="A259" s="123"/>
      <c r="B259" s="123"/>
      <c r="C259" s="140"/>
      <c r="D259" s="140"/>
      <c r="E259" s="140"/>
      <c r="F259" s="140"/>
      <c r="G259" s="152"/>
      <c r="H259" s="152"/>
      <c r="I259" s="140"/>
      <c r="J259" s="140"/>
      <c r="K259" s="140"/>
      <c r="L259" s="140"/>
      <c r="M259" s="140"/>
    </row>
    <row r="260" spans="1:13" ht="12.75">
      <c r="A260" s="123"/>
      <c r="B260" s="123"/>
      <c r="C260" s="140"/>
      <c r="D260" s="140"/>
      <c r="E260" s="140"/>
      <c r="F260" s="140"/>
      <c r="G260" s="152"/>
      <c r="H260" s="152"/>
      <c r="I260" s="140"/>
      <c r="J260" s="140"/>
      <c r="K260" s="140"/>
      <c r="L260" s="140"/>
      <c r="M260" s="140"/>
    </row>
    <row r="261" spans="1:13" ht="12.75">
      <c r="A261" s="123"/>
      <c r="B261" s="123"/>
      <c r="C261" s="140"/>
      <c r="D261" s="140"/>
      <c r="E261" s="140"/>
      <c r="F261" s="140"/>
      <c r="G261" s="152"/>
      <c r="H261" s="152"/>
      <c r="I261" s="152"/>
      <c r="J261" s="152"/>
      <c r="K261" s="140"/>
      <c r="L261" s="140"/>
      <c r="M261" s="140"/>
    </row>
    <row r="262" spans="1:13" ht="12.75">
      <c r="A262" s="123"/>
      <c r="B262" s="123"/>
      <c r="C262" s="140"/>
      <c r="D262" s="140"/>
      <c r="E262" s="140"/>
      <c r="F262" s="140"/>
      <c r="G262" s="152"/>
      <c r="H262" s="152"/>
      <c r="I262" s="152"/>
      <c r="J262" s="152"/>
      <c r="K262" s="140"/>
      <c r="L262" s="140"/>
      <c r="M262" s="140"/>
    </row>
    <row r="263" spans="1:13" ht="12.75">
      <c r="A263" s="123"/>
      <c r="B263" s="123"/>
      <c r="C263" s="140"/>
      <c r="D263" s="140"/>
      <c r="E263" s="140"/>
      <c r="F263" s="140"/>
      <c r="G263" s="152"/>
      <c r="H263" s="152"/>
      <c r="I263" s="152"/>
      <c r="J263" s="152"/>
      <c r="K263" s="140"/>
      <c r="L263" s="140"/>
      <c r="M263" s="140"/>
    </row>
    <row r="264" spans="1:13" ht="12.75">
      <c r="A264" s="123"/>
      <c r="B264" s="123"/>
      <c r="C264" s="140"/>
      <c r="D264" s="140"/>
      <c r="E264" s="140"/>
      <c r="F264" s="140"/>
      <c r="G264" s="152"/>
      <c r="H264" s="152"/>
      <c r="I264" s="152"/>
      <c r="J264" s="152"/>
      <c r="K264" s="140"/>
      <c r="L264" s="140"/>
      <c r="M264" s="140"/>
    </row>
    <row r="265" spans="1:13" ht="12.75">
      <c r="A265" s="123"/>
      <c r="B265" s="123"/>
      <c r="C265" s="140"/>
      <c r="D265" s="140"/>
      <c r="E265" s="140"/>
      <c r="F265" s="140"/>
      <c r="G265" s="152"/>
      <c r="H265" s="152"/>
      <c r="I265" s="152"/>
      <c r="J265" s="152"/>
      <c r="K265" s="140"/>
      <c r="L265" s="140"/>
      <c r="M265" s="140"/>
    </row>
    <row r="266" spans="1:13" ht="12.75">
      <c r="A266" s="123"/>
      <c r="B266" s="123"/>
      <c r="C266" s="140"/>
      <c r="D266" s="140"/>
      <c r="E266" s="140"/>
      <c r="F266" s="140"/>
      <c r="G266" s="152"/>
      <c r="H266" s="152"/>
      <c r="I266" s="152"/>
      <c r="J266" s="152"/>
      <c r="K266" s="140"/>
      <c r="L266" s="140"/>
      <c r="M266" s="140"/>
    </row>
    <row r="267" spans="1:13" ht="12.75">
      <c r="A267" s="123"/>
      <c r="B267" s="123"/>
      <c r="C267" s="140"/>
      <c r="D267" s="140"/>
      <c r="E267" s="140"/>
      <c r="F267" s="140"/>
      <c r="G267" s="152"/>
      <c r="H267" s="152"/>
      <c r="I267" s="152"/>
      <c r="J267" s="152"/>
      <c r="K267" s="140"/>
      <c r="L267" s="140"/>
      <c r="M267" s="140"/>
    </row>
    <row r="268" spans="1:13" ht="12.75">
      <c r="A268" s="123"/>
      <c r="B268" s="123"/>
      <c r="C268" s="140"/>
      <c r="D268" s="140"/>
      <c r="E268" s="140"/>
      <c r="F268" s="140"/>
      <c r="G268" s="152"/>
      <c r="H268" s="152"/>
      <c r="I268" s="152"/>
      <c r="J268" s="152"/>
      <c r="K268" s="140"/>
      <c r="L268" s="140"/>
      <c r="M268" s="140"/>
    </row>
    <row r="269" spans="1:13" ht="12.75">
      <c r="A269" s="123"/>
      <c r="B269" s="123"/>
      <c r="C269" s="140"/>
      <c r="D269" s="140"/>
      <c r="E269" s="140"/>
      <c r="F269" s="140"/>
      <c r="G269" s="152"/>
      <c r="H269" s="152"/>
      <c r="I269" s="152"/>
      <c r="J269" s="152"/>
      <c r="K269" s="140"/>
      <c r="L269" s="140"/>
      <c r="M269" s="140"/>
    </row>
    <row r="270" spans="1:13" ht="12.75">
      <c r="A270" s="123"/>
      <c r="B270" s="123"/>
      <c r="C270" s="140"/>
      <c r="D270" s="140"/>
      <c r="E270" s="140"/>
      <c r="F270" s="140"/>
      <c r="G270" s="152"/>
      <c r="H270" s="152"/>
      <c r="I270" s="152"/>
      <c r="J270" s="152"/>
      <c r="K270" s="140"/>
      <c r="L270" s="140"/>
      <c r="M270" s="140"/>
    </row>
    <row r="271" spans="1:13" ht="12.75">
      <c r="A271" s="123"/>
      <c r="B271" s="123"/>
      <c r="C271" s="140"/>
      <c r="D271" s="140"/>
      <c r="E271" s="140"/>
      <c r="F271" s="140"/>
      <c r="G271" s="152"/>
      <c r="H271" s="152"/>
      <c r="I271" s="152"/>
      <c r="J271" s="152"/>
      <c r="K271" s="140"/>
      <c r="L271" s="140"/>
      <c r="M271" s="140"/>
    </row>
    <row r="272" spans="1:13" ht="12.75">
      <c r="A272" s="123"/>
      <c r="B272" s="123"/>
      <c r="C272" s="140"/>
      <c r="D272" s="140"/>
      <c r="E272" s="140"/>
      <c r="F272" s="140"/>
      <c r="G272" s="152"/>
      <c r="H272" s="152"/>
      <c r="I272" s="152"/>
      <c r="J272" s="152"/>
      <c r="K272" s="140"/>
      <c r="L272" s="140"/>
      <c r="M272" s="140"/>
    </row>
    <row r="273" spans="1:13" ht="12.75">
      <c r="A273" s="123"/>
      <c r="B273" s="123"/>
      <c r="C273" s="140"/>
      <c r="D273" s="140"/>
      <c r="E273" s="140"/>
      <c r="F273" s="140"/>
      <c r="G273" s="152"/>
      <c r="H273" s="152"/>
      <c r="I273" s="152"/>
      <c r="J273" s="152"/>
      <c r="K273" s="140"/>
      <c r="L273" s="140"/>
      <c r="M273" s="140"/>
    </row>
    <row r="274" spans="1:13" ht="12.75">
      <c r="A274" s="123"/>
      <c r="B274" s="123"/>
      <c r="C274" s="140"/>
      <c r="D274" s="140"/>
      <c r="E274" s="140"/>
      <c r="F274" s="140"/>
      <c r="G274" s="152"/>
      <c r="H274" s="152"/>
      <c r="I274" s="152"/>
      <c r="J274" s="152"/>
      <c r="K274" s="140"/>
      <c r="L274" s="140"/>
      <c r="M274" s="140"/>
    </row>
    <row r="275" spans="1:13" ht="12.75">
      <c r="A275" s="123"/>
      <c r="B275" s="123"/>
      <c r="C275" s="140"/>
      <c r="D275" s="140"/>
      <c r="E275" s="140"/>
      <c r="F275" s="140"/>
      <c r="G275" s="152"/>
      <c r="H275" s="152"/>
      <c r="I275" s="152"/>
      <c r="J275" s="152"/>
      <c r="K275" s="140"/>
      <c r="L275" s="140"/>
      <c r="M275" s="140"/>
    </row>
    <row r="276" spans="1:13" ht="12.75">
      <c r="A276" s="123"/>
      <c r="B276" s="123"/>
      <c r="C276" s="140"/>
      <c r="D276" s="140"/>
      <c r="E276" s="140"/>
      <c r="F276" s="140"/>
      <c r="G276" s="152"/>
      <c r="H276" s="152"/>
      <c r="I276" s="152"/>
      <c r="J276" s="152"/>
      <c r="K276" s="140"/>
      <c r="L276" s="140"/>
      <c r="M276" s="140"/>
    </row>
    <row r="277" spans="1:13" ht="12.75">
      <c r="A277" s="123"/>
      <c r="B277" s="123"/>
      <c r="C277" s="140"/>
      <c r="D277" s="140"/>
      <c r="E277" s="140"/>
      <c r="F277" s="140"/>
      <c r="G277" s="152"/>
      <c r="H277" s="152"/>
      <c r="I277" s="152"/>
      <c r="J277" s="152"/>
      <c r="K277" s="140"/>
      <c r="L277" s="140"/>
      <c r="M277" s="140"/>
    </row>
    <row r="278" spans="1:13" ht="12.75">
      <c r="A278" s="123"/>
      <c r="B278" s="123"/>
      <c r="C278" s="140"/>
      <c r="D278" s="140"/>
      <c r="E278" s="140"/>
      <c r="F278" s="140"/>
      <c r="G278" s="152"/>
      <c r="H278" s="152"/>
      <c r="I278" s="152"/>
      <c r="J278" s="152"/>
      <c r="K278" s="140"/>
      <c r="L278" s="140"/>
      <c r="M278" s="140"/>
    </row>
    <row r="279" spans="1:13" ht="12.75">
      <c r="A279" s="123"/>
      <c r="B279" s="123"/>
      <c r="C279" s="140"/>
      <c r="D279" s="140"/>
      <c r="E279" s="140"/>
      <c r="F279" s="140"/>
      <c r="G279" s="152"/>
      <c r="H279" s="152"/>
      <c r="I279" s="152"/>
      <c r="J279" s="152"/>
      <c r="K279" s="140"/>
      <c r="L279" s="140"/>
      <c r="M279" s="140"/>
    </row>
    <row r="280" spans="1:13" ht="12.75">
      <c r="A280" s="123"/>
      <c r="B280" s="123"/>
      <c r="C280" s="140"/>
      <c r="D280" s="140"/>
      <c r="E280" s="140"/>
      <c r="F280" s="140"/>
      <c r="G280" s="152"/>
      <c r="H280" s="152"/>
      <c r="I280" s="152"/>
      <c r="J280" s="152"/>
      <c r="K280" s="140"/>
      <c r="L280" s="140"/>
      <c r="M280" s="140"/>
    </row>
    <row r="281" spans="1:13" ht="12.75">
      <c r="A281" s="123"/>
      <c r="B281" s="123"/>
      <c r="C281" s="140"/>
      <c r="D281" s="140"/>
      <c r="E281" s="140"/>
      <c r="F281" s="140"/>
      <c r="G281" s="152"/>
      <c r="H281" s="152"/>
      <c r="I281" s="152"/>
      <c r="J281" s="152"/>
      <c r="K281" s="140"/>
      <c r="L281" s="140"/>
      <c r="M281" s="140"/>
    </row>
    <row r="282" spans="1:13" ht="12.75">
      <c r="A282" s="123"/>
      <c r="B282" s="123"/>
      <c r="C282" s="140"/>
      <c r="D282" s="140"/>
      <c r="E282" s="140"/>
      <c r="F282" s="140"/>
      <c r="G282" s="152"/>
      <c r="H282" s="152"/>
      <c r="I282" s="152"/>
      <c r="J282" s="152"/>
      <c r="K282" s="140"/>
      <c r="L282" s="140"/>
      <c r="M282" s="140"/>
    </row>
    <row r="283" spans="1:13" ht="12.75">
      <c r="A283" s="123"/>
      <c r="B283" s="123"/>
      <c r="C283" s="140"/>
      <c r="D283" s="140"/>
      <c r="E283" s="140"/>
      <c r="F283" s="140"/>
      <c r="G283" s="152"/>
      <c r="H283" s="152"/>
      <c r="I283" s="152"/>
      <c r="J283" s="152"/>
      <c r="K283" s="140"/>
      <c r="L283" s="140"/>
      <c r="M283" s="140"/>
    </row>
    <row r="284" spans="1:13" ht="12.75">
      <c r="A284" s="123"/>
      <c r="B284" s="123"/>
      <c r="C284" s="140"/>
      <c r="D284" s="140"/>
      <c r="E284" s="140"/>
      <c r="F284" s="140"/>
      <c r="G284" s="152"/>
      <c r="H284" s="152"/>
      <c r="I284" s="152"/>
      <c r="J284" s="152"/>
      <c r="K284" s="140"/>
      <c r="L284" s="140"/>
      <c r="M284" s="140"/>
    </row>
    <row r="285" spans="1:13" ht="12.75">
      <c r="A285" s="123"/>
      <c r="B285" s="123"/>
      <c r="C285" s="140"/>
      <c r="D285" s="140"/>
      <c r="E285" s="140"/>
      <c r="F285" s="140"/>
      <c r="G285" s="152"/>
      <c r="H285" s="152"/>
      <c r="I285" s="152"/>
      <c r="J285" s="152"/>
      <c r="K285" s="140"/>
      <c r="L285" s="140"/>
      <c r="M285" s="140"/>
    </row>
    <row r="286" spans="1:13" ht="12.75">
      <c r="A286" s="123"/>
      <c r="B286" s="123"/>
      <c r="C286" s="140"/>
      <c r="D286" s="140"/>
      <c r="E286" s="140"/>
      <c r="F286" s="140"/>
      <c r="G286" s="152"/>
      <c r="H286" s="152"/>
      <c r="I286" s="152"/>
      <c r="J286" s="152"/>
      <c r="K286" s="140"/>
      <c r="L286" s="140"/>
      <c r="M286" s="140"/>
    </row>
    <row r="287" spans="1:13" ht="12.75">
      <c r="A287" s="123"/>
      <c r="B287" s="123"/>
      <c r="C287" s="140"/>
      <c r="D287" s="140"/>
      <c r="E287" s="140"/>
      <c r="F287" s="140"/>
      <c r="G287" s="152"/>
      <c r="H287" s="152"/>
      <c r="I287" s="152"/>
      <c r="J287" s="152"/>
      <c r="K287" s="140"/>
      <c r="L287" s="140"/>
      <c r="M287" s="140"/>
    </row>
    <row r="288" spans="1:13" ht="12.75">
      <c r="A288" s="123"/>
      <c r="B288" s="123"/>
      <c r="C288" s="140"/>
      <c r="D288" s="140"/>
      <c r="E288" s="140"/>
      <c r="F288" s="140"/>
      <c r="G288" s="152"/>
      <c r="H288" s="152"/>
      <c r="I288" s="152"/>
      <c r="J288" s="152"/>
      <c r="K288" s="140"/>
      <c r="L288" s="140"/>
      <c r="M288" s="140"/>
    </row>
    <row r="289" spans="1:13" ht="12.75">
      <c r="A289" s="123"/>
      <c r="B289" s="123"/>
      <c r="C289" s="140"/>
      <c r="D289" s="140"/>
      <c r="E289" s="140"/>
      <c r="F289" s="140"/>
      <c r="G289" s="152"/>
      <c r="H289" s="152"/>
      <c r="I289" s="152"/>
      <c r="J289" s="152"/>
      <c r="K289" s="140"/>
      <c r="L289" s="140"/>
      <c r="M289" s="140"/>
    </row>
    <row r="290" spans="1:13" ht="12.75">
      <c r="A290" s="123"/>
      <c r="B290" s="123"/>
      <c r="C290" s="140"/>
      <c r="D290" s="140"/>
      <c r="E290" s="140"/>
      <c r="F290" s="140"/>
      <c r="G290" s="152"/>
      <c r="H290" s="152"/>
      <c r="I290" s="152"/>
      <c r="J290" s="152"/>
      <c r="K290" s="140"/>
      <c r="L290" s="140"/>
      <c r="M290" s="140"/>
    </row>
    <row r="291" spans="1:13" ht="12.75">
      <c r="A291" s="123"/>
      <c r="B291" s="123"/>
      <c r="C291" s="140"/>
      <c r="D291" s="140"/>
      <c r="E291" s="140"/>
      <c r="F291" s="140"/>
      <c r="G291" s="152"/>
      <c r="H291" s="152"/>
      <c r="I291" s="152"/>
      <c r="J291" s="152"/>
      <c r="K291" s="140"/>
      <c r="L291" s="140"/>
      <c r="M291" s="140"/>
    </row>
    <row r="292" spans="1:13" ht="12.75">
      <c r="A292" s="123"/>
      <c r="B292" s="123"/>
      <c r="C292" s="140"/>
      <c r="D292" s="140"/>
      <c r="E292" s="140"/>
      <c r="F292" s="140"/>
      <c r="G292" s="152"/>
      <c r="H292" s="152"/>
      <c r="I292" s="152"/>
      <c r="J292" s="152"/>
      <c r="K292" s="140"/>
      <c r="L292" s="140"/>
      <c r="M292" s="140"/>
    </row>
    <row r="293" spans="1:13" ht="12.75">
      <c r="A293" s="123"/>
      <c r="B293" s="123"/>
      <c r="C293" s="140"/>
      <c r="D293" s="140"/>
      <c r="E293" s="140"/>
      <c r="F293" s="140"/>
      <c r="G293" s="152"/>
      <c r="H293" s="152"/>
      <c r="I293" s="152"/>
      <c r="J293" s="152"/>
      <c r="K293" s="140"/>
      <c r="L293" s="140"/>
      <c r="M293" s="140"/>
    </row>
    <row r="294" spans="1:13" ht="12.75">
      <c r="A294" s="123"/>
      <c r="B294" s="123"/>
      <c r="C294" s="140"/>
      <c r="D294" s="140"/>
      <c r="E294" s="140"/>
      <c r="F294" s="140"/>
      <c r="G294" s="152"/>
      <c r="H294" s="152"/>
      <c r="I294" s="140"/>
      <c r="J294" s="140"/>
      <c r="K294" s="140"/>
      <c r="L294" s="140"/>
      <c r="M294" s="140"/>
    </row>
    <row r="295" spans="1:13" ht="12.75">
      <c r="A295" s="123"/>
      <c r="B295" s="123"/>
      <c r="C295" s="140"/>
      <c r="D295" s="140"/>
      <c r="E295" s="140"/>
      <c r="F295" s="140"/>
      <c r="G295" s="152"/>
      <c r="H295" s="152"/>
      <c r="I295" s="152"/>
      <c r="J295" s="152"/>
      <c r="K295" s="140"/>
      <c r="L295" s="140"/>
      <c r="M295" s="140"/>
    </row>
    <row r="296" spans="1:13" ht="12.75">
      <c r="A296" s="123"/>
      <c r="B296" s="123"/>
      <c r="C296" s="140"/>
      <c r="D296" s="140"/>
      <c r="E296" s="140"/>
      <c r="F296" s="140"/>
      <c r="G296" s="152"/>
      <c r="H296" s="152"/>
      <c r="I296" s="152"/>
      <c r="J296" s="152"/>
      <c r="K296" s="140"/>
      <c r="L296" s="140"/>
      <c r="M296" s="140"/>
    </row>
    <row r="297" spans="1:13" ht="12.75">
      <c r="A297" s="123"/>
      <c r="B297" s="123"/>
      <c r="C297" s="140"/>
      <c r="D297" s="140"/>
      <c r="E297" s="140"/>
      <c r="F297" s="140"/>
      <c r="G297" s="152"/>
      <c r="H297" s="152"/>
      <c r="I297" s="152"/>
      <c r="J297" s="152"/>
      <c r="K297" s="140"/>
      <c r="L297" s="140"/>
      <c r="M297" s="140"/>
    </row>
    <row r="298" spans="1:13" ht="12.75">
      <c r="A298" s="123"/>
      <c r="B298" s="123"/>
      <c r="C298" s="140"/>
      <c r="D298" s="140"/>
      <c r="E298" s="140"/>
      <c r="F298" s="140"/>
      <c r="G298" s="152"/>
      <c r="H298" s="152"/>
      <c r="I298" s="152"/>
      <c r="J298" s="152"/>
      <c r="K298" s="140"/>
      <c r="L298" s="140"/>
      <c r="M298" s="140"/>
    </row>
    <row r="299" spans="1:13" ht="12.75">
      <c r="A299" s="123"/>
      <c r="B299" s="123"/>
      <c r="C299" s="140"/>
      <c r="D299" s="140"/>
      <c r="E299" s="140"/>
      <c r="F299" s="140"/>
      <c r="G299" s="152"/>
      <c r="H299" s="152"/>
      <c r="I299" s="152"/>
      <c r="J299" s="152"/>
      <c r="K299" s="140"/>
      <c r="L299" s="140"/>
      <c r="M299" s="140"/>
    </row>
    <row r="300" spans="1:13" ht="12.75">
      <c r="A300" s="123"/>
      <c r="B300" s="123"/>
      <c r="C300" s="140"/>
      <c r="D300" s="140"/>
      <c r="E300" s="140"/>
      <c r="F300" s="140"/>
      <c r="G300" s="152"/>
      <c r="H300" s="152"/>
      <c r="I300" s="152"/>
      <c r="J300" s="152"/>
      <c r="K300" s="140"/>
      <c r="L300" s="140"/>
      <c r="M300" s="140"/>
    </row>
    <row r="301" spans="1:13" ht="12.75">
      <c r="A301" s="123"/>
      <c r="B301" s="123"/>
      <c r="C301" s="140"/>
      <c r="D301" s="140"/>
      <c r="E301" s="140"/>
      <c r="F301" s="140"/>
      <c r="G301" s="152"/>
      <c r="H301" s="152"/>
      <c r="I301" s="152"/>
      <c r="J301" s="152"/>
      <c r="K301" s="140"/>
      <c r="L301" s="140"/>
      <c r="M301" s="140"/>
    </row>
    <row r="302" spans="1:13" ht="12.75">
      <c r="A302" s="123"/>
      <c r="B302" s="123"/>
      <c r="C302" s="140"/>
      <c r="D302" s="140"/>
      <c r="E302" s="140"/>
      <c r="F302" s="140"/>
      <c r="G302" s="152"/>
      <c r="H302" s="152"/>
      <c r="I302" s="152"/>
      <c r="J302" s="152"/>
      <c r="K302" s="140"/>
      <c r="L302" s="140"/>
      <c r="M302" s="140"/>
    </row>
    <row r="303" spans="1:13" ht="12.75">
      <c r="A303" s="123"/>
      <c r="B303" s="123"/>
      <c r="C303" s="140"/>
      <c r="D303" s="140"/>
      <c r="E303" s="140"/>
      <c r="F303" s="140"/>
      <c r="G303" s="152"/>
      <c r="H303" s="152"/>
      <c r="I303" s="152"/>
      <c r="J303" s="152"/>
      <c r="K303" s="140"/>
      <c r="L303" s="140"/>
      <c r="M303" s="140"/>
    </row>
    <row r="304" spans="1:13" ht="12.75">
      <c r="A304" s="123"/>
      <c r="B304" s="123"/>
      <c r="C304" s="140"/>
      <c r="D304" s="140"/>
      <c r="E304" s="140"/>
      <c r="F304" s="140"/>
      <c r="G304" s="152"/>
      <c r="H304" s="152"/>
      <c r="I304" s="152"/>
      <c r="J304" s="152"/>
      <c r="K304" s="140"/>
      <c r="L304" s="140"/>
      <c r="M304" s="140"/>
    </row>
    <row r="305" spans="1:13" ht="12.75">
      <c r="A305" s="123"/>
      <c r="B305" s="123"/>
      <c r="C305" s="140"/>
      <c r="D305" s="140"/>
      <c r="E305" s="140"/>
      <c r="F305" s="140"/>
      <c r="G305" s="152"/>
      <c r="H305" s="152"/>
      <c r="I305" s="152"/>
      <c r="J305" s="152"/>
      <c r="K305" s="140"/>
      <c r="L305" s="140"/>
      <c r="M305" s="140"/>
    </row>
    <row r="306" spans="1:13" ht="12.75">
      <c r="A306" s="123"/>
      <c r="B306" s="123"/>
      <c r="C306" s="140"/>
      <c r="D306" s="140"/>
      <c r="E306" s="140"/>
      <c r="F306" s="140"/>
      <c r="G306" s="152"/>
      <c r="H306" s="152"/>
      <c r="I306" s="152"/>
      <c r="J306" s="152"/>
      <c r="K306" s="140"/>
      <c r="L306" s="140"/>
      <c r="M306" s="140"/>
    </row>
    <row r="307" spans="1:13" ht="12.75">
      <c r="A307" s="123"/>
      <c r="B307" s="123"/>
      <c r="C307" s="140"/>
      <c r="D307" s="140"/>
      <c r="E307" s="140"/>
      <c r="F307" s="140"/>
      <c r="G307" s="152"/>
      <c r="H307" s="152"/>
      <c r="I307" s="152"/>
      <c r="J307" s="152"/>
      <c r="K307" s="140"/>
      <c r="L307" s="140"/>
      <c r="M307" s="140"/>
    </row>
    <row r="308" spans="1:13" ht="12.75">
      <c r="A308" s="123"/>
      <c r="B308" s="123"/>
      <c r="C308" s="140"/>
      <c r="D308" s="140"/>
      <c r="E308" s="152"/>
      <c r="F308" s="152"/>
      <c r="G308" s="152"/>
      <c r="H308" s="152"/>
      <c r="I308" s="140"/>
      <c r="J308" s="140"/>
      <c r="K308" s="140"/>
      <c r="L308" s="140"/>
      <c r="M308" s="140"/>
    </row>
    <row r="309" spans="1:13" ht="12.75">
      <c r="A309" s="123"/>
      <c r="B309" s="123"/>
      <c r="C309" s="140"/>
      <c r="D309" s="140"/>
      <c r="E309" s="152"/>
      <c r="F309" s="152"/>
      <c r="G309" s="152"/>
      <c r="H309" s="152"/>
      <c r="I309" s="140"/>
      <c r="J309" s="140"/>
      <c r="K309" s="140"/>
      <c r="L309" s="140"/>
      <c r="M309" s="140"/>
    </row>
    <row r="310" spans="1:13" ht="12.75">
      <c r="A310" s="123"/>
      <c r="B310" s="123"/>
      <c r="C310" s="140"/>
      <c r="D310" s="140"/>
      <c r="E310" s="152"/>
      <c r="F310" s="152"/>
      <c r="G310" s="152"/>
      <c r="H310" s="152"/>
      <c r="I310" s="140"/>
      <c r="J310" s="140"/>
      <c r="K310" s="140"/>
      <c r="L310" s="140"/>
      <c r="M310" s="140"/>
    </row>
    <row r="311" spans="1:13" ht="12.75">
      <c r="A311" s="123"/>
      <c r="B311" s="123"/>
      <c r="C311" s="140"/>
      <c r="D311" s="140"/>
      <c r="E311" s="152"/>
      <c r="F311" s="152"/>
      <c r="G311" s="152"/>
      <c r="H311" s="152"/>
      <c r="I311" s="140"/>
      <c r="J311" s="140"/>
      <c r="K311" s="140"/>
      <c r="L311" s="140"/>
      <c r="M311" s="140"/>
    </row>
    <row r="312" spans="1:13" ht="12.75">
      <c r="A312" s="123"/>
      <c r="B312" s="123"/>
      <c r="C312" s="140"/>
      <c r="D312" s="140"/>
      <c r="E312" s="152"/>
      <c r="F312" s="152"/>
      <c r="G312" s="152"/>
      <c r="H312" s="152"/>
      <c r="I312" s="140"/>
      <c r="J312" s="140"/>
      <c r="K312" s="152"/>
      <c r="L312" s="152"/>
      <c r="M312" s="140"/>
    </row>
    <row r="313" spans="1:13" ht="12.75">
      <c r="A313" s="123"/>
      <c r="B313" s="123"/>
      <c r="C313" s="140"/>
      <c r="D313" s="140"/>
      <c r="E313" s="152"/>
      <c r="F313" s="152"/>
      <c r="G313" s="152"/>
      <c r="H313" s="152"/>
      <c r="I313" s="140"/>
      <c r="J313" s="140"/>
      <c r="K313" s="140"/>
      <c r="L313" s="140"/>
      <c r="M313" s="140"/>
    </row>
    <row r="314" spans="1:13" ht="12.75">
      <c r="A314" s="123"/>
      <c r="B314" s="123"/>
      <c r="C314" s="140"/>
      <c r="D314" s="140"/>
      <c r="E314" s="152"/>
      <c r="F314" s="152"/>
      <c r="G314" s="152"/>
      <c r="H314" s="152"/>
      <c r="I314" s="140"/>
      <c r="J314" s="140"/>
      <c r="K314" s="140"/>
      <c r="L314" s="140"/>
      <c r="M314" s="140"/>
    </row>
    <row r="315" spans="1:13" ht="12.75">
      <c r="A315" s="123"/>
      <c r="B315" s="123"/>
      <c r="C315" s="140"/>
      <c r="D315" s="140"/>
      <c r="E315" s="152"/>
      <c r="F315" s="152"/>
      <c r="G315" s="152"/>
      <c r="H315" s="152"/>
      <c r="I315" s="140"/>
      <c r="J315" s="140"/>
      <c r="K315" s="140"/>
      <c r="L315" s="140"/>
      <c r="M315" s="140"/>
    </row>
    <row r="316" spans="1:13" ht="12.75">
      <c r="A316" s="123"/>
      <c r="B316" s="123"/>
      <c r="C316" s="140"/>
      <c r="D316" s="140"/>
      <c r="E316" s="152"/>
      <c r="F316" s="152"/>
      <c r="G316" s="152"/>
      <c r="H316" s="152"/>
      <c r="I316" s="140"/>
      <c r="J316" s="140"/>
      <c r="K316" s="152"/>
      <c r="L316" s="152"/>
      <c r="M316" s="140"/>
    </row>
    <row r="317" spans="1:13" ht="12.75">
      <c r="A317" s="123"/>
      <c r="B317" s="123"/>
      <c r="C317" s="140"/>
      <c r="D317" s="140"/>
      <c r="E317" s="152"/>
      <c r="F317" s="152"/>
      <c r="G317" s="152"/>
      <c r="H317" s="152"/>
      <c r="I317" s="140"/>
      <c r="J317" s="140"/>
      <c r="K317" s="140"/>
      <c r="L317" s="140"/>
      <c r="M317" s="140"/>
    </row>
    <row r="318" spans="1:13" ht="12.75">
      <c r="A318" s="123"/>
      <c r="B318" s="123"/>
      <c r="C318" s="140"/>
      <c r="D318" s="140"/>
      <c r="E318" s="152"/>
      <c r="F318" s="152"/>
      <c r="G318" s="152"/>
      <c r="H318" s="152"/>
      <c r="I318" s="140"/>
      <c r="J318" s="140"/>
      <c r="K318" s="140"/>
      <c r="L318" s="140"/>
      <c r="M318" s="140"/>
    </row>
    <row r="319" spans="1:13" ht="12.75">
      <c r="A319" s="123"/>
      <c r="B319" s="123"/>
      <c r="C319" s="140"/>
      <c r="D319" s="140"/>
      <c r="E319" s="152"/>
      <c r="F319" s="152"/>
      <c r="G319" s="152"/>
      <c r="H319" s="152"/>
      <c r="I319" s="140"/>
      <c r="J319" s="140"/>
      <c r="K319" s="140"/>
      <c r="L319" s="140"/>
      <c r="M319" s="140"/>
    </row>
    <row r="320" spans="1:13" ht="12.75">
      <c r="A320" s="123"/>
      <c r="B320" s="123"/>
      <c r="C320" s="140"/>
      <c r="D320" s="140"/>
      <c r="E320" s="152"/>
      <c r="F320" s="152"/>
      <c r="G320" s="152"/>
      <c r="H320" s="152"/>
      <c r="I320" s="140"/>
      <c r="J320" s="140"/>
      <c r="K320" s="140"/>
      <c r="L320" s="140"/>
      <c r="M320" s="140"/>
    </row>
    <row r="321" spans="1:13" ht="12.75">
      <c r="A321" s="123"/>
      <c r="B321" s="123"/>
      <c r="C321" s="140"/>
      <c r="D321" s="140"/>
      <c r="E321" s="152"/>
      <c r="F321" s="152"/>
      <c r="G321" s="152"/>
      <c r="H321" s="152"/>
      <c r="I321" s="140"/>
      <c r="J321" s="140"/>
      <c r="K321" s="140"/>
      <c r="L321" s="140"/>
      <c r="M321" s="140"/>
    </row>
    <row r="322" spans="1:13" ht="12.75">
      <c r="A322" s="123"/>
      <c r="B322" s="123"/>
      <c r="C322" s="140"/>
      <c r="D322" s="140"/>
      <c r="E322" s="152"/>
      <c r="F322" s="152"/>
      <c r="G322" s="152"/>
      <c r="H322" s="152"/>
      <c r="I322" s="140"/>
      <c r="J322" s="140"/>
      <c r="K322" s="140"/>
      <c r="L322" s="140"/>
      <c r="M322" s="140"/>
    </row>
    <row r="323" spans="1:13" ht="12.75">
      <c r="A323" s="123"/>
      <c r="B323" s="123"/>
      <c r="C323" s="140"/>
      <c r="D323" s="140"/>
      <c r="E323" s="152"/>
      <c r="F323" s="152"/>
      <c r="G323" s="152"/>
      <c r="H323" s="152"/>
      <c r="I323" s="140"/>
      <c r="J323" s="140"/>
      <c r="K323" s="140"/>
      <c r="L323" s="140"/>
      <c r="M323" s="140"/>
    </row>
    <row r="324" spans="1:13" ht="12.75">
      <c r="A324" s="123"/>
      <c r="B324" s="123"/>
      <c r="C324" s="140"/>
      <c r="D324" s="140"/>
      <c r="E324" s="152"/>
      <c r="F324" s="152"/>
      <c r="G324" s="152"/>
      <c r="H324" s="152"/>
      <c r="I324" s="140"/>
      <c r="J324" s="140"/>
      <c r="K324" s="140"/>
      <c r="L324" s="140"/>
      <c r="M324" s="140"/>
    </row>
    <row r="325" spans="1:13" ht="12.75">
      <c r="A325" s="123"/>
      <c r="B325" s="123"/>
      <c r="C325" s="140"/>
      <c r="D325" s="140"/>
      <c r="E325" s="152"/>
      <c r="F325" s="152"/>
      <c r="G325" s="152"/>
      <c r="H325" s="152"/>
      <c r="I325" s="140"/>
      <c r="J325" s="140"/>
      <c r="K325" s="140"/>
      <c r="L325" s="140"/>
      <c r="M325" s="140"/>
    </row>
    <row r="326" spans="1:13" ht="12.75">
      <c r="A326" s="123"/>
      <c r="B326" s="123"/>
      <c r="C326" s="140"/>
      <c r="D326" s="140"/>
      <c r="E326" s="152"/>
      <c r="F326" s="152"/>
      <c r="G326" s="152"/>
      <c r="H326" s="152"/>
      <c r="I326" s="140"/>
      <c r="J326" s="140"/>
      <c r="K326" s="140"/>
      <c r="L326" s="140"/>
      <c r="M326" s="140"/>
    </row>
  </sheetData>
  <printOptions horizontalCentered="1"/>
  <pageMargins left="0.984251968503937" right="0.5905511811023623" top="1.7716535433070868" bottom="0.9448818897637796" header="0.5118110236220472" footer="0.5118110236220472"/>
  <pageSetup fitToHeight="3" horizontalDpi="600" verticalDpi="600" orientation="portrait" paperSize="9" scale="97" r:id="rId1"/>
  <rowBreaks count="1" manualBreakCount="1">
    <brk id="50" max="6553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M88"/>
  <sheetViews>
    <sheetView showGridLines="0" workbookViewId="0" topLeftCell="A1">
      <selection activeCell="A90" sqref="A90"/>
    </sheetView>
  </sheetViews>
  <sheetFormatPr defaultColWidth="11.421875" defaultRowHeight="12.75"/>
  <cols>
    <col min="1" max="1" width="25.7109375" style="0" customWidth="1"/>
    <col min="2" max="2" width="0.85546875" style="0" customWidth="1"/>
    <col min="3" max="3" width="8.7109375" style="0" customWidth="1"/>
    <col min="4" max="4" width="0.85546875" style="0" customWidth="1"/>
    <col min="5" max="5" width="8.7109375" style="0" customWidth="1"/>
    <col min="6" max="6" width="0.85546875" style="0" customWidth="1"/>
    <col min="7" max="7" width="9.7109375" style="0" customWidth="1"/>
    <col min="8" max="8" width="0.85546875" style="0" customWidth="1"/>
    <col min="9" max="9" width="8.7109375" style="0" customWidth="1"/>
    <col min="10" max="10" width="0.85546875" style="0" customWidth="1"/>
    <col min="11" max="11" width="8.7109375" style="0" customWidth="1"/>
    <col min="12" max="12" width="0.85546875" style="0" customWidth="1"/>
    <col min="13" max="13" width="8.7109375" style="0" customWidth="1"/>
    <col min="14" max="14" width="6.57421875" style="0" customWidth="1"/>
  </cols>
  <sheetData>
    <row r="1" ht="16.5">
      <c r="A1" s="191" t="s">
        <v>1</v>
      </c>
    </row>
    <row r="2" ht="18">
      <c r="A2" s="192"/>
    </row>
    <row r="3" spans="1:13" ht="18" customHeight="1">
      <c r="A3" s="189" t="s">
        <v>235</v>
      </c>
      <c r="B3" s="157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</row>
    <row r="4" spans="1:13" ht="18" customHeight="1">
      <c r="A4" s="189" t="s">
        <v>236</v>
      </c>
      <c r="B4" s="157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</row>
    <row r="5" spans="1:13" ht="6" customHeight="1" thickBot="1">
      <c r="A5" s="159"/>
      <c r="B5" s="159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72" t="s">
        <v>77</v>
      </c>
    </row>
    <row r="6" spans="1:13" s="41" customFormat="1" ht="13.5" customHeight="1">
      <c r="A6" s="35" t="s">
        <v>78</v>
      </c>
      <c r="B6" s="35"/>
      <c r="C6" s="91" t="s">
        <v>79</v>
      </c>
      <c r="D6" s="91"/>
      <c r="E6" s="91"/>
      <c r="F6" s="91"/>
      <c r="G6" s="91"/>
      <c r="H6" s="91"/>
      <c r="I6" s="91"/>
      <c r="J6" s="35"/>
      <c r="K6" s="35" t="s">
        <v>80</v>
      </c>
      <c r="L6" s="35"/>
      <c r="M6" s="35" t="s">
        <v>81</v>
      </c>
    </row>
    <row r="7" spans="1:13" s="41" customFormat="1" ht="13.5" customHeight="1">
      <c r="A7" s="35" t="s">
        <v>82</v>
      </c>
      <c r="B7" s="35"/>
      <c r="C7" s="35" t="s">
        <v>183</v>
      </c>
      <c r="D7" s="35"/>
      <c r="E7" s="92" t="s">
        <v>184</v>
      </c>
      <c r="F7" s="92"/>
      <c r="G7" s="92"/>
      <c r="H7" s="92"/>
      <c r="I7" s="92"/>
      <c r="J7" s="35"/>
      <c r="K7" s="35" t="s">
        <v>88</v>
      </c>
      <c r="L7" s="35"/>
      <c r="M7" s="35" t="s">
        <v>185</v>
      </c>
    </row>
    <row r="8" spans="1:13" s="41" customFormat="1" ht="13.5" customHeight="1">
      <c r="A8" s="35" t="s">
        <v>82</v>
      </c>
      <c r="B8" s="35"/>
      <c r="C8" s="35" t="s">
        <v>186</v>
      </c>
      <c r="D8" s="35"/>
      <c r="E8" s="35" t="s">
        <v>187</v>
      </c>
      <c r="F8" s="35"/>
      <c r="G8" s="35" t="s">
        <v>188</v>
      </c>
      <c r="H8" s="35"/>
      <c r="I8" s="35" t="s">
        <v>189</v>
      </c>
      <c r="J8" s="35"/>
      <c r="K8" s="35" t="s">
        <v>183</v>
      </c>
      <c r="L8" s="35"/>
      <c r="M8" s="35" t="s">
        <v>96</v>
      </c>
    </row>
    <row r="9" spans="1:13" s="41" customFormat="1" ht="13.5" customHeight="1">
      <c r="A9" s="92"/>
      <c r="B9" s="35"/>
      <c r="C9" s="92" t="s">
        <v>82</v>
      </c>
      <c r="D9" s="35"/>
      <c r="E9" s="92"/>
      <c r="F9" s="35"/>
      <c r="G9" s="92" t="s">
        <v>191</v>
      </c>
      <c r="H9" s="35"/>
      <c r="I9" s="92"/>
      <c r="J9" s="35"/>
      <c r="K9" s="35" t="s">
        <v>237</v>
      </c>
      <c r="L9" s="35"/>
      <c r="M9" s="35" t="s">
        <v>238</v>
      </c>
    </row>
    <row r="10" spans="1:13" ht="12.75" customHeight="1">
      <c r="A10" s="59" t="s">
        <v>64</v>
      </c>
      <c r="B10" s="20"/>
      <c r="C10" s="60">
        <v>228921</v>
      </c>
      <c r="D10" s="45"/>
      <c r="E10" s="60">
        <v>198134</v>
      </c>
      <c r="F10" s="45"/>
      <c r="G10" s="60">
        <v>4888</v>
      </c>
      <c r="H10" s="45"/>
      <c r="I10" s="60">
        <v>25899</v>
      </c>
      <c r="J10" s="45"/>
      <c r="K10" s="60">
        <v>228639</v>
      </c>
      <c r="L10" s="46"/>
      <c r="M10" s="61">
        <v>0.12</v>
      </c>
    </row>
    <row r="11" spans="1:13" ht="12.75" customHeight="1">
      <c r="A11" s="53" t="s">
        <v>193</v>
      </c>
      <c r="B11" s="20"/>
      <c r="C11" s="54">
        <v>209220</v>
      </c>
      <c r="D11" s="45"/>
      <c r="E11" s="54">
        <v>198134</v>
      </c>
      <c r="F11" s="45"/>
      <c r="G11" s="54">
        <v>4888</v>
      </c>
      <c r="H11" s="45"/>
      <c r="I11" s="54">
        <v>6198</v>
      </c>
      <c r="J11" s="45"/>
      <c r="K11" s="54">
        <v>209243</v>
      </c>
      <c r="L11" s="46"/>
      <c r="M11" s="56">
        <v>-0.01</v>
      </c>
    </row>
    <row r="12" spans="1:13" ht="12.75" customHeight="1">
      <c r="A12" s="24" t="s">
        <v>103</v>
      </c>
      <c r="B12" s="20"/>
      <c r="C12" s="45">
        <v>3733</v>
      </c>
      <c r="D12" s="45"/>
      <c r="E12" s="45">
        <v>3733</v>
      </c>
      <c r="F12" s="45"/>
      <c r="G12" s="48" t="s">
        <v>70</v>
      </c>
      <c r="H12" s="45"/>
      <c r="I12" s="48" t="s">
        <v>70</v>
      </c>
      <c r="J12" s="45"/>
      <c r="K12" s="45">
        <v>3527</v>
      </c>
      <c r="L12" s="46"/>
      <c r="M12" s="47">
        <v>5.84</v>
      </c>
    </row>
    <row r="13" spans="1:13" ht="12.75" customHeight="1">
      <c r="A13" s="24" t="s">
        <v>194</v>
      </c>
      <c r="B13" s="20"/>
      <c r="C13" s="45">
        <v>3562</v>
      </c>
      <c r="D13" s="45"/>
      <c r="E13" s="45">
        <v>3562</v>
      </c>
      <c r="F13" s="45"/>
      <c r="G13" s="48" t="s">
        <v>70</v>
      </c>
      <c r="H13" s="45"/>
      <c r="I13" s="48" t="s">
        <v>70</v>
      </c>
      <c r="J13" s="45"/>
      <c r="K13" s="45">
        <v>3341</v>
      </c>
      <c r="L13" s="46"/>
      <c r="M13" s="47">
        <v>6.61</v>
      </c>
    </row>
    <row r="14" spans="1:13" ht="12.75" customHeight="1">
      <c r="A14" s="24" t="s">
        <v>195</v>
      </c>
      <c r="B14" s="20"/>
      <c r="C14" s="45">
        <v>2278</v>
      </c>
      <c r="D14" s="45"/>
      <c r="E14" s="45">
        <v>2278</v>
      </c>
      <c r="F14" s="45"/>
      <c r="G14" s="48" t="s">
        <v>70</v>
      </c>
      <c r="H14" s="45"/>
      <c r="I14" s="48" t="s">
        <v>70</v>
      </c>
      <c r="J14" s="45"/>
      <c r="K14" s="45">
        <v>2276</v>
      </c>
      <c r="L14" s="46"/>
      <c r="M14" s="47">
        <v>0.09</v>
      </c>
    </row>
    <row r="15" spans="1:13" ht="12.75" customHeight="1">
      <c r="A15" s="24" t="s">
        <v>106</v>
      </c>
      <c r="B15" s="20"/>
      <c r="C15" s="45">
        <v>2520</v>
      </c>
      <c r="D15" s="45"/>
      <c r="E15" s="45">
        <v>1221</v>
      </c>
      <c r="F15" s="45"/>
      <c r="G15" s="48" t="s">
        <v>70</v>
      </c>
      <c r="H15" s="45"/>
      <c r="I15" s="45">
        <v>1299</v>
      </c>
      <c r="J15" s="45"/>
      <c r="K15" s="45">
        <v>2595</v>
      </c>
      <c r="L15" s="46"/>
      <c r="M15" s="47">
        <v>-2.89</v>
      </c>
    </row>
    <row r="16" spans="1:13" ht="12.75" customHeight="1">
      <c r="A16" s="24" t="s">
        <v>196</v>
      </c>
      <c r="B16" s="20"/>
      <c r="C16" s="45">
        <v>294</v>
      </c>
      <c r="D16" s="45"/>
      <c r="E16" s="45">
        <v>294</v>
      </c>
      <c r="F16" s="45"/>
      <c r="G16" s="48" t="s">
        <v>70</v>
      </c>
      <c r="H16" s="45"/>
      <c r="I16" s="45" t="s">
        <v>70</v>
      </c>
      <c r="J16" s="45"/>
      <c r="K16" s="45">
        <v>231</v>
      </c>
      <c r="L16" s="46"/>
      <c r="M16" s="47">
        <v>27.27</v>
      </c>
    </row>
    <row r="17" spans="1:13" ht="12.75" customHeight="1">
      <c r="A17" s="36" t="s">
        <v>108</v>
      </c>
      <c r="B17" s="20"/>
      <c r="C17" s="49">
        <v>158</v>
      </c>
      <c r="D17" s="45"/>
      <c r="E17" s="49">
        <v>158</v>
      </c>
      <c r="F17" s="45"/>
      <c r="G17" s="51" t="s">
        <v>70</v>
      </c>
      <c r="H17" s="45"/>
      <c r="I17" s="51" t="s">
        <v>70</v>
      </c>
      <c r="J17" s="45"/>
      <c r="K17" s="49">
        <v>95</v>
      </c>
      <c r="L17" s="46"/>
      <c r="M17" s="50">
        <v>66.32</v>
      </c>
    </row>
    <row r="18" spans="1:13" ht="12.75" customHeight="1">
      <c r="A18" s="24" t="s">
        <v>197</v>
      </c>
      <c r="B18" s="20"/>
      <c r="C18" s="45">
        <v>3576</v>
      </c>
      <c r="D18" s="45"/>
      <c r="E18" s="45">
        <v>3576</v>
      </c>
      <c r="F18" s="45"/>
      <c r="G18" s="48" t="s">
        <v>70</v>
      </c>
      <c r="H18" s="45"/>
      <c r="I18" s="48" t="s">
        <v>70</v>
      </c>
      <c r="J18" s="45"/>
      <c r="K18" s="45">
        <v>3734</v>
      </c>
      <c r="L18" s="46"/>
      <c r="M18" s="47">
        <v>-4.23</v>
      </c>
    </row>
    <row r="19" spans="1:13" ht="12.75" customHeight="1">
      <c r="A19" s="24" t="s">
        <v>110</v>
      </c>
      <c r="B19" s="20"/>
      <c r="C19" s="45">
        <v>3821</v>
      </c>
      <c r="D19" s="45"/>
      <c r="E19" s="45">
        <v>3821</v>
      </c>
      <c r="F19" s="45"/>
      <c r="G19" s="48" t="s">
        <v>70</v>
      </c>
      <c r="H19" s="45"/>
      <c r="I19" s="48" t="s">
        <v>70</v>
      </c>
      <c r="J19" s="45"/>
      <c r="K19" s="45">
        <v>4079</v>
      </c>
      <c r="L19" s="46"/>
      <c r="M19" s="47">
        <v>-6.33</v>
      </c>
    </row>
    <row r="20" spans="1:13" ht="12.75" customHeight="1">
      <c r="A20" s="24" t="s">
        <v>111</v>
      </c>
      <c r="B20" s="20"/>
      <c r="C20" s="45">
        <v>2404</v>
      </c>
      <c r="D20" s="45"/>
      <c r="E20" s="45">
        <v>2404</v>
      </c>
      <c r="F20" s="45"/>
      <c r="G20" s="48" t="s">
        <v>70</v>
      </c>
      <c r="H20" s="45"/>
      <c r="I20" s="48" t="s">
        <v>70</v>
      </c>
      <c r="J20" s="45"/>
      <c r="K20" s="45">
        <v>2407</v>
      </c>
      <c r="L20" s="46"/>
      <c r="M20" s="47">
        <v>-0.12</v>
      </c>
    </row>
    <row r="21" spans="1:13" ht="12.75" customHeight="1">
      <c r="A21" s="24" t="s">
        <v>112</v>
      </c>
      <c r="B21" s="20"/>
      <c r="C21" s="45">
        <v>2654</v>
      </c>
      <c r="D21" s="45"/>
      <c r="E21" s="45">
        <v>2654</v>
      </c>
      <c r="F21" s="45"/>
      <c r="G21" s="48" t="s">
        <v>70</v>
      </c>
      <c r="H21" s="45"/>
      <c r="I21" s="48" t="s">
        <v>70</v>
      </c>
      <c r="J21" s="45"/>
      <c r="K21" s="45">
        <v>2502</v>
      </c>
      <c r="L21" s="46"/>
      <c r="M21" s="47">
        <v>6.08</v>
      </c>
    </row>
    <row r="22" spans="1:13" ht="12.75" customHeight="1">
      <c r="A22" s="36" t="s">
        <v>198</v>
      </c>
      <c r="B22" s="20"/>
      <c r="C22" s="49">
        <v>6011</v>
      </c>
      <c r="D22" s="45"/>
      <c r="E22" s="49">
        <v>6011</v>
      </c>
      <c r="F22" s="45"/>
      <c r="G22" s="51" t="s">
        <v>70</v>
      </c>
      <c r="H22" s="45"/>
      <c r="I22" s="49" t="s">
        <v>70</v>
      </c>
      <c r="J22" s="45"/>
      <c r="K22" s="49">
        <v>6200</v>
      </c>
      <c r="L22" s="46"/>
      <c r="M22" s="50">
        <v>-3.05</v>
      </c>
    </row>
    <row r="23" spans="1:13" ht="12.75" customHeight="1">
      <c r="A23" s="24" t="s">
        <v>114</v>
      </c>
      <c r="B23" s="20"/>
      <c r="C23" s="45">
        <v>1151</v>
      </c>
      <c r="D23" s="45"/>
      <c r="E23" s="45">
        <v>758</v>
      </c>
      <c r="F23" s="45"/>
      <c r="G23" s="48">
        <v>259</v>
      </c>
      <c r="H23" s="45"/>
      <c r="I23" s="48">
        <v>134</v>
      </c>
      <c r="J23" s="45"/>
      <c r="K23" s="45">
        <v>1169</v>
      </c>
      <c r="L23" s="46"/>
      <c r="M23" s="47">
        <v>-1.54</v>
      </c>
    </row>
    <row r="24" spans="1:13" ht="12.75" customHeight="1">
      <c r="A24" s="24" t="s">
        <v>199</v>
      </c>
      <c r="B24" s="20"/>
      <c r="C24" s="45">
        <v>2749</v>
      </c>
      <c r="D24" s="45"/>
      <c r="E24" s="45">
        <v>2749</v>
      </c>
      <c r="F24" s="45"/>
      <c r="G24" s="48" t="s">
        <v>70</v>
      </c>
      <c r="H24" s="45"/>
      <c r="I24" s="48" t="s">
        <v>70</v>
      </c>
      <c r="J24" s="45"/>
      <c r="K24" s="45">
        <v>2566</v>
      </c>
      <c r="L24" s="46"/>
      <c r="M24" s="47">
        <v>7.13</v>
      </c>
    </row>
    <row r="25" spans="1:13" ht="12.75" customHeight="1">
      <c r="A25" s="24" t="s">
        <v>116</v>
      </c>
      <c r="B25" s="20"/>
      <c r="C25" s="45">
        <v>5300</v>
      </c>
      <c r="D25" s="45"/>
      <c r="E25" s="45">
        <v>5300</v>
      </c>
      <c r="F25" s="45"/>
      <c r="G25" s="48" t="s">
        <v>70</v>
      </c>
      <c r="H25" s="45"/>
      <c r="I25" s="48" t="s">
        <v>70</v>
      </c>
      <c r="J25" s="45"/>
      <c r="K25" s="45">
        <v>5135</v>
      </c>
      <c r="L25" s="46"/>
      <c r="M25" s="47">
        <v>3.21</v>
      </c>
    </row>
    <row r="26" spans="1:13" ht="12.75" customHeight="1">
      <c r="A26" s="24" t="s">
        <v>117</v>
      </c>
      <c r="B26" s="20"/>
      <c r="C26" s="45">
        <v>5708</v>
      </c>
      <c r="D26" s="45"/>
      <c r="E26" s="45">
        <v>5559</v>
      </c>
      <c r="F26" s="45"/>
      <c r="G26" s="48" t="s">
        <v>70</v>
      </c>
      <c r="H26" s="45"/>
      <c r="I26" s="45">
        <v>149</v>
      </c>
      <c r="J26" s="45"/>
      <c r="K26" s="45">
        <v>5911</v>
      </c>
      <c r="L26" s="46"/>
      <c r="M26" s="47">
        <v>-3.43</v>
      </c>
    </row>
    <row r="27" spans="1:13" ht="12.75" customHeight="1">
      <c r="A27" s="36" t="s">
        <v>200</v>
      </c>
      <c r="B27" s="20"/>
      <c r="C27" s="49">
        <v>2667</v>
      </c>
      <c r="D27" s="45"/>
      <c r="E27" s="49">
        <v>2667</v>
      </c>
      <c r="F27" s="45"/>
      <c r="G27" s="51" t="s">
        <v>70</v>
      </c>
      <c r="H27" s="45"/>
      <c r="I27" s="51" t="s">
        <v>70</v>
      </c>
      <c r="J27" s="45"/>
      <c r="K27" s="49">
        <v>2761</v>
      </c>
      <c r="L27" s="46"/>
      <c r="M27" s="50">
        <v>-3.4</v>
      </c>
    </row>
    <row r="28" spans="1:13" ht="12.75" customHeight="1">
      <c r="A28" s="24" t="s">
        <v>201</v>
      </c>
      <c r="B28" s="20"/>
      <c r="C28" s="52" t="s">
        <v>239</v>
      </c>
      <c r="D28" s="45"/>
      <c r="E28" s="52" t="s">
        <v>239</v>
      </c>
      <c r="F28" s="45"/>
      <c r="G28" s="48" t="s">
        <v>70</v>
      </c>
      <c r="H28" s="45"/>
      <c r="I28" s="48" t="s">
        <v>70</v>
      </c>
      <c r="J28" s="45"/>
      <c r="K28" s="45">
        <v>3327</v>
      </c>
      <c r="L28" s="46"/>
      <c r="M28" s="47">
        <v>0</v>
      </c>
    </row>
    <row r="29" spans="1:13" ht="12.75" customHeight="1">
      <c r="A29" s="24" t="s">
        <v>206</v>
      </c>
      <c r="B29" s="20"/>
      <c r="C29" s="45">
        <v>3061</v>
      </c>
      <c r="D29" s="45"/>
      <c r="E29" s="45">
        <v>3061</v>
      </c>
      <c r="F29" s="45"/>
      <c r="G29" s="48" t="s">
        <v>70</v>
      </c>
      <c r="H29" s="45"/>
      <c r="I29" s="48" t="s">
        <v>70</v>
      </c>
      <c r="J29" s="45"/>
      <c r="K29" s="45">
        <v>3422</v>
      </c>
      <c r="L29" s="46"/>
      <c r="M29" s="47">
        <v>-10.55</v>
      </c>
    </row>
    <row r="30" spans="1:13" ht="12.75" customHeight="1">
      <c r="A30" s="24" t="s">
        <v>207</v>
      </c>
      <c r="B30" s="20"/>
      <c r="C30" s="45">
        <v>1283</v>
      </c>
      <c r="D30" s="45"/>
      <c r="E30" s="45">
        <v>1283</v>
      </c>
      <c r="F30" s="45"/>
      <c r="G30" s="48" t="s">
        <v>70</v>
      </c>
      <c r="H30" s="45"/>
      <c r="I30" s="48" t="s">
        <v>70</v>
      </c>
      <c r="J30" s="45"/>
      <c r="K30" s="45">
        <v>1115</v>
      </c>
      <c r="L30" s="46"/>
      <c r="M30" s="47">
        <v>15.07</v>
      </c>
    </row>
    <row r="31" spans="1:13" ht="12.75" customHeight="1">
      <c r="A31" s="24" t="s">
        <v>127</v>
      </c>
      <c r="B31" s="20"/>
      <c r="C31" s="45">
        <v>3653</v>
      </c>
      <c r="D31" s="45"/>
      <c r="E31" s="45">
        <v>3653</v>
      </c>
      <c r="F31" s="45"/>
      <c r="G31" s="48" t="s">
        <v>70</v>
      </c>
      <c r="H31" s="45"/>
      <c r="I31" s="48" t="s">
        <v>70</v>
      </c>
      <c r="J31" s="45"/>
      <c r="K31" s="45">
        <v>3685</v>
      </c>
      <c r="L31" s="46"/>
      <c r="M31" s="47">
        <v>-0.87</v>
      </c>
    </row>
    <row r="32" spans="1:13" ht="12.75" customHeight="1">
      <c r="A32" s="36" t="s">
        <v>208</v>
      </c>
      <c r="B32" s="20"/>
      <c r="C32" s="49">
        <v>2345</v>
      </c>
      <c r="D32" s="45"/>
      <c r="E32" s="49">
        <v>2345</v>
      </c>
      <c r="F32" s="45"/>
      <c r="G32" s="51" t="s">
        <v>70</v>
      </c>
      <c r="H32" s="45"/>
      <c r="I32" s="51" t="s">
        <v>70</v>
      </c>
      <c r="J32" s="45"/>
      <c r="K32" s="49">
        <v>2205</v>
      </c>
      <c r="L32" s="46"/>
      <c r="M32" s="50">
        <v>6.35</v>
      </c>
    </row>
    <row r="33" spans="1:13" ht="12.75" customHeight="1">
      <c r="A33" s="24" t="s">
        <v>129</v>
      </c>
      <c r="B33" s="20"/>
      <c r="C33" s="45">
        <v>3883</v>
      </c>
      <c r="D33" s="45"/>
      <c r="E33" s="45">
        <v>3883</v>
      </c>
      <c r="F33" s="45"/>
      <c r="G33" s="48" t="s">
        <v>70</v>
      </c>
      <c r="H33" s="45"/>
      <c r="I33" s="48" t="s">
        <v>70</v>
      </c>
      <c r="J33" s="45"/>
      <c r="K33" s="45">
        <v>3487</v>
      </c>
      <c r="L33" s="46"/>
      <c r="M33" s="47">
        <v>11.36</v>
      </c>
    </row>
    <row r="34" spans="1:13" ht="12.75" customHeight="1">
      <c r="A34" s="24" t="s">
        <v>209</v>
      </c>
      <c r="B34" s="20"/>
      <c r="C34" s="45">
        <v>1666</v>
      </c>
      <c r="D34" s="45"/>
      <c r="E34" s="45">
        <v>1666</v>
      </c>
      <c r="F34" s="45"/>
      <c r="G34" s="48" t="s">
        <v>70</v>
      </c>
      <c r="H34" s="45"/>
      <c r="I34" s="48" t="s">
        <v>70</v>
      </c>
      <c r="J34" s="45"/>
      <c r="K34" s="45">
        <v>1720</v>
      </c>
      <c r="L34" s="46"/>
      <c r="M34" s="47">
        <v>-3.14</v>
      </c>
    </row>
    <row r="35" spans="1:13" ht="12.75" customHeight="1">
      <c r="A35" s="24" t="s">
        <v>131</v>
      </c>
      <c r="B35" s="20"/>
      <c r="C35" s="45">
        <v>2589</v>
      </c>
      <c r="D35" s="45"/>
      <c r="E35" s="45">
        <v>2589</v>
      </c>
      <c r="F35" s="45"/>
      <c r="G35" s="48" t="s">
        <v>70</v>
      </c>
      <c r="H35" s="45"/>
      <c r="I35" s="48" t="s">
        <v>70</v>
      </c>
      <c r="J35" s="45"/>
      <c r="K35" s="45">
        <v>2750</v>
      </c>
      <c r="L35" s="46"/>
      <c r="M35" s="47">
        <v>-5.85</v>
      </c>
    </row>
    <row r="36" spans="1:13" ht="12.75" customHeight="1">
      <c r="A36" s="24" t="s">
        <v>210</v>
      </c>
      <c r="B36" s="20"/>
      <c r="C36" s="45">
        <v>2173</v>
      </c>
      <c r="D36" s="45"/>
      <c r="E36" s="45">
        <v>2173</v>
      </c>
      <c r="F36" s="45"/>
      <c r="G36" s="48" t="s">
        <v>70</v>
      </c>
      <c r="H36" s="45"/>
      <c r="I36" s="48" t="s">
        <v>70</v>
      </c>
      <c r="J36" s="45"/>
      <c r="K36" s="45">
        <v>2298</v>
      </c>
      <c r="L36" s="46"/>
      <c r="M36" s="47">
        <v>-5.44</v>
      </c>
    </row>
    <row r="37" spans="1:13" ht="12.75" customHeight="1">
      <c r="A37" s="36" t="s">
        <v>211</v>
      </c>
      <c r="B37" s="20"/>
      <c r="C37" s="49">
        <v>6003</v>
      </c>
      <c r="D37" s="45"/>
      <c r="E37" s="49">
        <v>6003</v>
      </c>
      <c r="F37" s="45"/>
      <c r="G37" s="51" t="s">
        <v>70</v>
      </c>
      <c r="H37" s="45"/>
      <c r="I37" s="51" t="s">
        <v>70</v>
      </c>
      <c r="J37" s="45"/>
      <c r="K37" s="49">
        <v>5781</v>
      </c>
      <c r="L37" s="46"/>
      <c r="M37" s="50">
        <v>3.84</v>
      </c>
    </row>
    <row r="38" spans="1:13" ht="12.75" customHeight="1">
      <c r="A38" s="24" t="s">
        <v>134</v>
      </c>
      <c r="B38" s="20"/>
      <c r="C38" s="45">
        <v>2195</v>
      </c>
      <c r="D38" s="45"/>
      <c r="E38" s="45">
        <v>2195</v>
      </c>
      <c r="F38" s="45"/>
      <c r="G38" s="48" t="s">
        <v>70</v>
      </c>
      <c r="H38" s="45"/>
      <c r="I38" s="48" t="s">
        <v>70</v>
      </c>
      <c r="J38" s="45"/>
      <c r="K38" s="45">
        <v>2122</v>
      </c>
      <c r="L38" s="46"/>
      <c r="M38" s="47">
        <v>3.44</v>
      </c>
    </row>
    <row r="39" spans="1:13" ht="12.75" customHeight="1">
      <c r="A39" s="24" t="s">
        <v>212</v>
      </c>
      <c r="B39" s="20"/>
      <c r="C39" s="45">
        <v>1084</v>
      </c>
      <c r="D39" s="45"/>
      <c r="E39" s="45">
        <v>1084</v>
      </c>
      <c r="F39" s="45"/>
      <c r="G39" s="48" t="s">
        <v>70</v>
      </c>
      <c r="H39" s="45"/>
      <c r="I39" s="48" t="s">
        <v>70</v>
      </c>
      <c r="J39" s="45"/>
      <c r="K39" s="45">
        <v>1022</v>
      </c>
      <c r="L39" s="46"/>
      <c r="M39" s="47">
        <v>6.07</v>
      </c>
    </row>
    <row r="40" spans="1:13" ht="12.75" customHeight="1">
      <c r="A40" s="24" t="s">
        <v>213</v>
      </c>
      <c r="B40" s="20"/>
      <c r="C40" s="45">
        <v>7092</v>
      </c>
      <c r="D40" s="45"/>
      <c r="E40" s="45">
        <v>7092</v>
      </c>
      <c r="F40" s="45"/>
      <c r="G40" s="48" t="s">
        <v>70</v>
      </c>
      <c r="H40" s="45"/>
      <c r="I40" s="48" t="s">
        <v>70</v>
      </c>
      <c r="J40" s="45"/>
      <c r="K40" s="45">
        <v>6590</v>
      </c>
      <c r="L40" s="46"/>
      <c r="M40" s="47">
        <v>7.62</v>
      </c>
    </row>
    <row r="41" spans="1:13" ht="12.75" customHeight="1">
      <c r="A41" s="24" t="s">
        <v>138</v>
      </c>
      <c r="B41" s="20"/>
      <c r="C41" s="45">
        <v>7224</v>
      </c>
      <c r="D41" s="45"/>
      <c r="E41" s="45">
        <v>7224</v>
      </c>
      <c r="F41" s="45"/>
      <c r="G41" s="48" t="s">
        <v>70</v>
      </c>
      <c r="H41" s="45"/>
      <c r="I41" s="48" t="s">
        <v>70</v>
      </c>
      <c r="J41" s="45"/>
      <c r="K41" s="45">
        <v>6942</v>
      </c>
      <c r="L41" s="46"/>
      <c r="M41" s="47">
        <v>4.06</v>
      </c>
    </row>
    <row r="42" spans="1:13" ht="12.75" customHeight="1">
      <c r="A42" s="36" t="s">
        <v>214</v>
      </c>
      <c r="B42" s="20"/>
      <c r="C42" s="49">
        <v>4199</v>
      </c>
      <c r="D42" s="45"/>
      <c r="E42" s="49">
        <v>4199</v>
      </c>
      <c r="F42" s="45"/>
      <c r="G42" s="49" t="s">
        <v>70</v>
      </c>
      <c r="H42" s="45"/>
      <c r="I42" s="51" t="s">
        <v>70</v>
      </c>
      <c r="J42" s="45"/>
      <c r="K42" s="49">
        <v>4505</v>
      </c>
      <c r="L42" s="46"/>
      <c r="M42" s="50">
        <v>-6.79</v>
      </c>
    </row>
    <row r="43" spans="1:13" s="1" customFormat="1" ht="12.75" customHeight="1">
      <c r="A43" s="24" t="s">
        <v>215</v>
      </c>
      <c r="B43" s="20"/>
      <c r="C43" s="45">
        <v>3383</v>
      </c>
      <c r="D43" s="45"/>
      <c r="E43" s="45">
        <v>3383</v>
      </c>
      <c r="F43" s="45"/>
      <c r="G43" s="45" t="s">
        <v>70</v>
      </c>
      <c r="H43" s="45"/>
      <c r="I43" s="48" t="s">
        <v>70</v>
      </c>
      <c r="J43" s="45"/>
      <c r="K43" s="45">
        <v>3235</v>
      </c>
      <c r="L43" s="46"/>
      <c r="M43" s="47">
        <v>4.57</v>
      </c>
    </row>
    <row r="44" spans="1:13" ht="12.75" customHeight="1">
      <c r="A44" s="24" t="s">
        <v>141</v>
      </c>
      <c r="B44" s="20"/>
      <c r="C44" s="45">
        <v>14540</v>
      </c>
      <c r="D44" s="45"/>
      <c r="E44" s="45">
        <v>10242</v>
      </c>
      <c r="F44" s="45"/>
      <c r="G44" s="48">
        <v>4212</v>
      </c>
      <c r="H44" s="45"/>
      <c r="I44" s="48">
        <v>86</v>
      </c>
      <c r="J44" s="45"/>
      <c r="K44" s="45">
        <v>14609</v>
      </c>
      <c r="L44" s="46"/>
      <c r="M44" s="47">
        <v>-0.47</v>
      </c>
    </row>
    <row r="45" spans="1:13" ht="12.75" customHeight="1">
      <c r="A45" s="24" t="s">
        <v>142</v>
      </c>
      <c r="B45" s="20"/>
      <c r="C45" s="45">
        <v>16674</v>
      </c>
      <c r="D45" s="45"/>
      <c r="E45" s="45">
        <v>16674</v>
      </c>
      <c r="F45" s="45"/>
      <c r="G45" s="48" t="s">
        <v>70</v>
      </c>
      <c r="H45" s="45"/>
      <c r="I45" s="48" t="s">
        <v>70</v>
      </c>
      <c r="J45" s="45"/>
      <c r="K45" s="45">
        <v>17090</v>
      </c>
      <c r="L45" s="46"/>
      <c r="M45" s="47">
        <v>-2.43</v>
      </c>
    </row>
    <row r="46" spans="1:13" ht="12.75" customHeight="1">
      <c r="A46" s="24" t="s">
        <v>143</v>
      </c>
      <c r="B46" s="20"/>
      <c r="C46" s="45">
        <v>16219</v>
      </c>
      <c r="D46" s="45"/>
      <c r="E46" s="45">
        <v>15894</v>
      </c>
      <c r="F46" s="45"/>
      <c r="G46" s="48" t="s">
        <v>70</v>
      </c>
      <c r="H46" s="45"/>
      <c r="I46" s="48">
        <v>325</v>
      </c>
      <c r="J46" s="45"/>
      <c r="K46" s="45">
        <v>16543</v>
      </c>
      <c r="L46" s="46"/>
      <c r="M46" s="47">
        <v>-1.96</v>
      </c>
    </row>
    <row r="47" spans="1:13" ht="12.75" customHeight="1">
      <c r="A47" s="36" t="s">
        <v>216</v>
      </c>
      <c r="B47" s="20"/>
      <c r="C47" s="49">
        <v>880</v>
      </c>
      <c r="D47" s="45"/>
      <c r="E47" s="49">
        <v>268</v>
      </c>
      <c r="F47" s="45"/>
      <c r="G47" s="49" t="s">
        <v>70</v>
      </c>
      <c r="H47" s="45"/>
      <c r="I47" s="51">
        <v>612</v>
      </c>
      <c r="J47" s="45"/>
      <c r="K47" s="49">
        <v>755</v>
      </c>
      <c r="L47" s="46"/>
      <c r="M47" s="50">
        <v>16.56</v>
      </c>
    </row>
    <row r="48" spans="1:13" s="1" customFormat="1" ht="12.75" customHeight="1">
      <c r="A48" s="24" t="s">
        <v>217</v>
      </c>
      <c r="B48" s="20"/>
      <c r="C48" s="45">
        <v>1816</v>
      </c>
      <c r="D48" s="45"/>
      <c r="E48" s="45">
        <v>1816</v>
      </c>
      <c r="F48" s="45"/>
      <c r="G48" s="48" t="s">
        <v>70</v>
      </c>
      <c r="H48" s="45"/>
      <c r="I48" s="48" t="s">
        <v>70</v>
      </c>
      <c r="J48" s="45"/>
      <c r="K48" s="45">
        <v>1674</v>
      </c>
      <c r="L48" s="46"/>
      <c r="M48" s="47">
        <v>8.48</v>
      </c>
    </row>
    <row r="49" spans="1:13" ht="12.75" customHeight="1">
      <c r="A49" s="24" t="s">
        <v>150</v>
      </c>
      <c r="B49" s="20"/>
      <c r="C49" s="45">
        <v>1168</v>
      </c>
      <c r="D49" s="45"/>
      <c r="E49" s="45">
        <v>1168</v>
      </c>
      <c r="F49" s="45"/>
      <c r="G49" s="48" t="s">
        <v>70</v>
      </c>
      <c r="H49" s="45"/>
      <c r="I49" s="48" t="s">
        <v>70</v>
      </c>
      <c r="J49" s="45"/>
      <c r="K49" s="45">
        <v>1058</v>
      </c>
      <c r="L49" s="46"/>
      <c r="M49" s="47">
        <v>10.4</v>
      </c>
    </row>
    <row r="50" spans="1:13" ht="12.75" customHeight="1">
      <c r="A50" s="24" t="s">
        <v>151</v>
      </c>
      <c r="B50" s="20"/>
      <c r="C50" s="45">
        <v>2050</v>
      </c>
      <c r="D50" s="45"/>
      <c r="E50" s="45">
        <v>2050</v>
      </c>
      <c r="F50" s="45"/>
      <c r="G50" s="48" t="s">
        <v>70</v>
      </c>
      <c r="H50" s="45"/>
      <c r="I50" s="48" t="s">
        <v>70</v>
      </c>
      <c r="J50" s="45"/>
      <c r="K50" s="45">
        <v>2064</v>
      </c>
      <c r="L50" s="46"/>
      <c r="M50" s="47">
        <v>-0.68</v>
      </c>
    </row>
    <row r="51" spans="1:13" ht="12.75" customHeight="1">
      <c r="A51" s="36" t="s">
        <v>152</v>
      </c>
      <c r="B51" s="20"/>
      <c r="C51" s="49">
        <v>4760</v>
      </c>
      <c r="D51" s="45"/>
      <c r="E51" s="49">
        <v>4760</v>
      </c>
      <c r="F51" s="45"/>
      <c r="G51" s="51" t="s">
        <v>70</v>
      </c>
      <c r="H51" s="45"/>
      <c r="I51" s="51" t="s">
        <v>70</v>
      </c>
      <c r="J51" s="45"/>
      <c r="K51" s="49">
        <v>4959</v>
      </c>
      <c r="L51" s="46"/>
      <c r="M51" s="50">
        <v>-4.01</v>
      </c>
    </row>
    <row r="52" ht="12.75" customHeight="1">
      <c r="A52" s="21" t="s">
        <v>240</v>
      </c>
    </row>
    <row r="53" ht="11.25" customHeight="1">
      <c r="A53" s="21" t="s">
        <v>241</v>
      </c>
    </row>
    <row r="54" spans="1:13" ht="18" customHeight="1">
      <c r="A54" s="189" t="s">
        <v>235</v>
      </c>
      <c r="B54" s="157"/>
      <c r="C54" s="158"/>
      <c r="D54" s="158"/>
      <c r="E54" s="158"/>
      <c r="F54" s="158"/>
      <c r="G54" s="158"/>
      <c r="H54" s="158"/>
      <c r="I54" s="158"/>
      <c r="J54" s="158"/>
      <c r="K54" s="158"/>
      <c r="L54" s="158"/>
      <c r="M54" s="158"/>
    </row>
    <row r="55" spans="1:13" ht="18" customHeight="1">
      <c r="A55" s="189" t="s">
        <v>236</v>
      </c>
      <c r="B55" s="157"/>
      <c r="C55" s="158"/>
      <c r="D55" s="158"/>
      <c r="E55" s="158"/>
      <c r="F55" s="158"/>
      <c r="G55" s="158"/>
      <c r="H55" s="158"/>
      <c r="I55" s="158"/>
      <c r="J55" s="158"/>
      <c r="K55" s="158"/>
      <c r="L55" s="158"/>
      <c r="M55" s="158"/>
    </row>
    <row r="56" spans="1:13" ht="5.25" customHeight="1" thickBot="1">
      <c r="A56" s="159"/>
      <c r="B56" s="159"/>
      <c r="C56" s="160"/>
      <c r="D56" s="160"/>
      <c r="E56" s="160"/>
      <c r="F56" s="160"/>
      <c r="G56" s="160"/>
      <c r="H56" s="160"/>
      <c r="I56" s="160"/>
      <c r="J56" s="160"/>
      <c r="K56" s="160"/>
      <c r="L56" s="160"/>
      <c r="M56" s="173" t="s">
        <v>149</v>
      </c>
    </row>
    <row r="57" spans="1:13" s="41" customFormat="1" ht="13.5" customHeight="1">
      <c r="A57" s="35" t="s">
        <v>78</v>
      </c>
      <c r="B57" s="35"/>
      <c r="C57" s="91" t="s">
        <v>79</v>
      </c>
      <c r="D57" s="91"/>
      <c r="E57" s="91"/>
      <c r="F57" s="91"/>
      <c r="G57" s="91"/>
      <c r="H57" s="91"/>
      <c r="I57" s="91"/>
      <c r="J57" s="35"/>
      <c r="K57" s="35" t="s">
        <v>80</v>
      </c>
      <c r="L57" s="35"/>
      <c r="M57" s="35" t="s">
        <v>81</v>
      </c>
    </row>
    <row r="58" spans="1:13" s="41" customFormat="1" ht="13.5" customHeight="1">
      <c r="A58" s="35" t="s">
        <v>82</v>
      </c>
      <c r="B58" s="35"/>
      <c r="C58" s="35" t="s">
        <v>183</v>
      </c>
      <c r="D58" s="35"/>
      <c r="E58" s="92" t="s">
        <v>184</v>
      </c>
      <c r="F58" s="92"/>
      <c r="G58" s="92"/>
      <c r="H58" s="92"/>
      <c r="I58" s="92"/>
      <c r="J58" s="35"/>
      <c r="K58" s="35" t="s">
        <v>88</v>
      </c>
      <c r="L58" s="35"/>
      <c r="M58" s="35" t="s">
        <v>185</v>
      </c>
    </row>
    <row r="59" spans="1:13" s="41" customFormat="1" ht="13.5" customHeight="1">
      <c r="A59" s="35" t="s">
        <v>82</v>
      </c>
      <c r="B59" s="35"/>
      <c r="C59" s="35" t="s">
        <v>186</v>
      </c>
      <c r="D59" s="35"/>
      <c r="E59" s="35" t="s">
        <v>187</v>
      </c>
      <c r="F59" s="35"/>
      <c r="G59" s="35" t="s">
        <v>188</v>
      </c>
      <c r="H59" s="35"/>
      <c r="I59" s="35" t="s">
        <v>189</v>
      </c>
      <c r="J59" s="35"/>
      <c r="K59" s="35" t="s">
        <v>183</v>
      </c>
      <c r="L59" s="35"/>
      <c r="M59" s="35" t="s">
        <v>96</v>
      </c>
    </row>
    <row r="60" spans="1:13" s="41" customFormat="1" ht="13.5" customHeight="1">
      <c r="A60" s="92"/>
      <c r="B60" s="35"/>
      <c r="C60" s="92" t="s">
        <v>82</v>
      </c>
      <c r="D60" s="35"/>
      <c r="E60" s="92"/>
      <c r="F60" s="35"/>
      <c r="G60" s="92" t="s">
        <v>191</v>
      </c>
      <c r="H60" s="35"/>
      <c r="I60" s="92"/>
      <c r="J60" s="35"/>
      <c r="K60" s="92" t="s">
        <v>100</v>
      </c>
      <c r="L60" s="35"/>
      <c r="M60" s="92" t="s">
        <v>238</v>
      </c>
    </row>
    <row r="61" spans="1:13" ht="12.75" customHeight="1">
      <c r="A61" s="24" t="s">
        <v>220</v>
      </c>
      <c r="B61" s="20"/>
      <c r="C61" s="62">
        <v>3332</v>
      </c>
      <c r="D61" s="62"/>
      <c r="E61" s="62">
        <v>3332</v>
      </c>
      <c r="F61" s="62"/>
      <c r="G61" s="48" t="s">
        <v>70</v>
      </c>
      <c r="H61" s="62"/>
      <c r="I61" s="48" t="s">
        <v>70</v>
      </c>
      <c r="J61" s="62"/>
      <c r="K61" s="62">
        <v>3751</v>
      </c>
      <c r="L61" s="21"/>
      <c r="M61" s="47">
        <v>-11.17</v>
      </c>
    </row>
    <row r="62" spans="1:13" s="41" customFormat="1" ht="13.5" customHeight="1">
      <c r="A62" s="24" t="s">
        <v>221</v>
      </c>
      <c r="B62" s="20"/>
      <c r="C62" s="62">
        <v>8427</v>
      </c>
      <c r="D62" s="62"/>
      <c r="E62" s="62">
        <v>8010</v>
      </c>
      <c r="F62" s="62"/>
      <c r="G62" s="48">
        <v>417</v>
      </c>
      <c r="H62" s="62"/>
      <c r="I62" s="48" t="s">
        <v>70</v>
      </c>
      <c r="J62" s="62"/>
      <c r="K62" s="62">
        <v>8720</v>
      </c>
      <c r="L62" s="21"/>
      <c r="M62" s="47">
        <v>-3.36</v>
      </c>
    </row>
    <row r="63" spans="1:13" s="41" customFormat="1" ht="13.5" customHeight="1">
      <c r="A63" s="24" t="s">
        <v>222</v>
      </c>
      <c r="B63" s="20"/>
      <c r="C63" s="62">
        <v>16211</v>
      </c>
      <c r="D63" s="62"/>
      <c r="E63" s="62">
        <v>16211</v>
      </c>
      <c r="F63" s="62"/>
      <c r="G63" s="48" t="s">
        <v>70</v>
      </c>
      <c r="H63" s="62"/>
      <c r="I63" s="48" t="s">
        <v>70</v>
      </c>
      <c r="J63" s="62"/>
      <c r="K63" s="62">
        <v>15794</v>
      </c>
      <c r="L63" s="21"/>
      <c r="M63" s="47">
        <v>2.64</v>
      </c>
    </row>
    <row r="64" spans="1:13" s="41" customFormat="1" ht="13.5" customHeight="1">
      <c r="A64" s="24" t="s">
        <v>156</v>
      </c>
      <c r="B64" s="20"/>
      <c r="C64" s="62">
        <v>574</v>
      </c>
      <c r="D64" s="62"/>
      <c r="E64" s="62">
        <v>574</v>
      </c>
      <c r="F64" s="62"/>
      <c r="G64" s="48" t="s">
        <v>70</v>
      </c>
      <c r="H64" s="62"/>
      <c r="I64" s="48" t="s">
        <v>70</v>
      </c>
      <c r="J64" s="62"/>
      <c r="K64" s="62">
        <v>505</v>
      </c>
      <c r="L64" s="21"/>
      <c r="M64" s="47">
        <v>13.66</v>
      </c>
    </row>
    <row r="65" spans="1:13" ht="12.75" customHeight="1">
      <c r="A65" s="36" t="s">
        <v>157</v>
      </c>
      <c r="B65" s="20"/>
      <c r="C65" s="63">
        <v>6621</v>
      </c>
      <c r="D65" s="62"/>
      <c r="E65" s="63">
        <v>6067</v>
      </c>
      <c r="F65" s="62"/>
      <c r="G65" s="51" t="s">
        <v>70</v>
      </c>
      <c r="H65" s="62"/>
      <c r="I65" s="63">
        <v>554</v>
      </c>
      <c r="J65" s="62"/>
      <c r="K65" s="63">
        <v>6523</v>
      </c>
      <c r="L65" s="21"/>
      <c r="M65" s="50">
        <v>1.5</v>
      </c>
    </row>
    <row r="66" spans="1:13" ht="12.75" customHeight="1">
      <c r="A66" s="24" t="s">
        <v>158</v>
      </c>
      <c r="B66" s="20"/>
      <c r="C66" s="62">
        <v>4272</v>
      </c>
      <c r="D66" s="62"/>
      <c r="E66" s="62">
        <v>4272</v>
      </c>
      <c r="F66" s="62"/>
      <c r="G66" s="48" t="s">
        <v>70</v>
      </c>
      <c r="H66" s="62"/>
      <c r="I66" s="48" t="s">
        <v>70</v>
      </c>
      <c r="J66" s="62"/>
      <c r="K66" s="62">
        <v>4517</v>
      </c>
      <c r="L66" s="21"/>
      <c r="M66" s="47">
        <v>-5.42</v>
      </c>
    </row>
    <row r="67" spans="1:13" ht="12.75" customHeight="1">
      <c r="A67" s="36" t="s">
        <v>223</v>
      </c>
      <c r="B67" s="20"/>
      <c r="C67" s="63">
        <v>7930</v>
      </c>
      <c r="D67" s="62"/>
      <c r="E67" s="63">
        <v>4891</v>
      </c>
      <c r="F67" s="62"/>
      <c r="G67" s="51" t="s">
        <v>70</v>
      </c>
      <c r="H67" s="62"/>
      <c r="I67" s="63">
        <v>3039</v>
      </c>
      <c r="J67" s="62"/>
      <c r="K67" s="63">
        <v>7946</v>
      </c>
      <c r="L67" s="21"/>
      <c r="M67" s="50">
        <v>-0.2</v>
      </c>
    </row>
    <row r="68" spans="1:13" ht="12.75" customHeight="1">
      <c r="A68" s="53" t="s">
        <v>224</v>
      </c>
      <c r="B68" s="20"/>
      <c r="C68" s="64">
        <v>19701</v>
      </c>
      <c r="D68" s="62"/>
      <c r="E68" s="55" t="s">
        <v>70</v>
      </c>
      <c r="F68" s="62"/>
      <c r="G68" s="55" t="s">
        <v>70</v>
      </c>
      <c r="H68" s="62"/>
      <c r="I68" s="64">
        <v>19701</v>
      </c>
      <c r="J68" s="62"/>
      <c r="K68" s="64">
        <v>19396</v>
      </c>
      <c r="L68" s="21"/>
      <c r="M68" s="56">
        <v>1.57</v>
      </c>
    </row>
    <row r="69" spans="1:13" ht="12.75" customHeight="1">
      <c r="A69" s="24" t="s">
        <v>225</v>
      </c>
      <c r="B69" s="20"/>
      <c r="C69" s="62">
        <v>1136</v>
      </c>
      <c r="D69" s="62"/>
      <c r="E69" s="48" t="s">
        <v>70</v>
      </c>
      <c r="F69" s="62"/>
      <c r="G69" s="48" t="s">
        <v>70</v>
      </c>
      <c r="H69" s="62"/>
      <c r="I69" s="62">
        <v>1136</v>
      </c>
      <c r="J69" s="62"/>
      <c r="K69" s="62">
        <v>1139</v>
      </c>
      <c r="L69" s="21"/>
      <c r="M69" s="47">
        <v>-0.26</v>
      </c>
    </row>
    <row r="70" spans="1:13" ht="12.75" customHeight="1">
      <c r="A70" s="24" t="s">
        <v>226</v>
      </c>
      <c r="B70" s="20"/>
      <c r="C70" s="62">
        <v>398</v>
      </c>
      <c r="D70" s="62"/>
      <c r="E70" s="48" t="s">
        <v>70</v>
      </c>
      <c r="F70" s="62"/>
      <c r="G70" s="48" t="s">
        <v>70</v>
      </c>
      <c r="H70" s="62"/>
      <c r="I70" s="62">
        <v>398</v>
      </c>
      <c r="J70" s="62"/>
      <c r="K70" s="62">
        <v>432</v>
      </c>
      <c r="L70" s="21"/>
      <c r="M70" s="47">
        <v>-7.87</v>
      </c>
    </row>
    <row r="71" spans="1:13" ht="12.75" customHeight="1">
      <c r="A71" s="24" t="s">
        <v>163</v>
      </c>
      <c r="B71" s="20"/>
      <c r="C71" s="48">
        <v>87</v>
      </c>
      <c r="D71" s="62"/>
      <c r="E71" s="48" t="s">
        <v>70</v>
      </c>
      <c r="F71" s="62"/>
      <c r="G71" s="48" t="s">
        <v>70</v>
      </c>
      <c r="H71" s="62"/>
      <c r="I71" s="45">
        <v>87</v>
      </c>
      <c r="J71" s="45"/>
      <c r="K71" s="45">
        <v>64</v>
      </c>
      <c r="L71" s="21"/>
      <c r="M71" s="47">
        <v>35.94</v>
      </c>
    </row>
    <row r="72" spans="1:13" ht="12.75" customHeight="1">
      <c r="A72" s="24" t="s">
        <v>227</v>
      </c>
      <c r="B72" s="20"/>
      <c r="C72" s="48">
        <v>710</v>
      </c>
      <c r="D72" s="62"/>
      <c r="E72" s="48" t="s">
        <v>70</v>
      </c>
      <c r="F72" s="62"/>
      <c r="G72" s="48" t="s">
        <v>70</v>
      </c>
      <c r="H72" s="62"/>
      <c r="I72" s="62">
        <v>710</v>
      </c>
      <c r="J72" s="62"/>
      <c r="K72" s="45">
        <v>647</v>
      </c>
      <c r="L72" s="21"/>
      <c r="M72" s="47">
        <v>9.74</v>
      </c>
    </row>
    <row r="73" spans="1:13" ht="12.75" customHeight="1">
      <c r="A73" s="36" t="s">
        <v>165</v>
      </c>
      <c r="B73" s="20"/>
      <c r="C73" s="63">
        <v>1111</v>
      </c>
      <c r="D73" s="62"/>
      <c r="E73" s="51" t="s">
        <v>70</v>
      </c>
      <c r="F73" s="62"/>
      <c r="G73" s="51" t="s">
        <v>70</v>
      </c>
      <c r="H73" s="62"/>
      <c r="I73" s="63">
        <v>1111</v>
      </c>
      <c r="J73" s="62"/>
      <c r="K73" s="63">
        <v>1188</v>
      </c>
      <c r="L73" s="21"/>
      <c r="M73" s="50">
        <v>-6.48</v>
      </c>
    </row>
    <row r="74" spans="1:13" ht="12.75" customHeight="1">
      <c r="A74" s="24" t="s">
        <v>166</v>
      </c>
      <c r="B74" s="20"/>
      <c r="C74" s="62">
        <v>246</v>
      </c>
      <c r="D74" s="62"/>
      <c r="E74" s="48" t="s">
        <v>70</v>
      </c>
      <c r="F74" s="62"/>
      <c r="G74" s="48" t="s">
        <v>70</v>
      </c>
      <c r="H74" s="62"/>
      <c r="I74" s="62">
        <v>246</v>
      </c>
      <c r="J74" s="62"/>
      <c r="K74" s="62">
        <v>255</v>
      </c>
      <c r="L74" s="21"/>
      <c r="M74" s="47">
        <v>-3.53</v>
      </c>
    </row>
    <row r="75" spans="1:13" s="1" customFormat="1" ht="12.75" customHeight="1">
      <c r="A75" s="24" t="s">
        <v>228</v>
      </c>
      <c r="B75" s="20"/>
      <c r="C75" s="62">
        <v>2263</v>
      </c>
      <c r="D75" s="62"/>
      <c r="E75" s="48" t="s">
        <v>70</v>
      </c>
      <c r="F75" s="62"/>
      <c r="G75" s="48" t="s">
        <v>70</v>
      </c>
      <c r="H75" s="62"/>
      <c r="I75" s="62">
        <v>2263</v>
      </c>
      <c r="J75" s="62"/>
      <c r="K75" s="62">
        <v>2321</v>
      </c>
      <c r="L75" s="21"/>
      <c r="M75" s="47">
        <v>-2.5</v>
      </c>
    </row>
    <row r="76" spans="1:13" s="1" customFormat="1" ht="12.75" customHeight="1">
      <c r="A76" s="24" t="s">
        <v>168</v>
      </c>
      <c r="B76" s="20"/>
      <c r="C76" s="62">
        <v>137</v>
      </c>
      <c r="D76" s="62"/>
      <c r="E76" s="48" t="s">
        <v>70</v>
      </c>
      <c r="F76" s="62"/>
      <c r="G76" s="48" t="s">
        <v>70</v>
      </c>
      <c r="H76" s="62"/>
      <c r="I76" s="62">
        <v>137</v>
      </c>
      <c r="J76" s="62"/>
      <c r="K76" s="45" t="s">
        <v>70</v>
      </c>
      <c r="L76" s="21"/>
      <c r="M76" s="47" t="s">
        <v>230</v>
      </c>
    </row>
    <row r="77" spans="1:13" ht="12.75" customHeight="1">
      <c r="A77" s="24" t="s">
        <v>169</v>
      </c>
      <c r="B77" s="20"/>
      <c r="C77" s="62">
        <v>498</v>
      </c>
      <c r="D77" s="62"/>
      <c r="E77" s="48" t="s">
        <v>70</v>
      </c>
      <c r="F77" s="62"/>
      <c r="G77" s="48" t="s">
        <v>70</v>
      </c>
      <c r="H77" s="62"/>
      <c r="I77" s="62">
        <v>498</v>
      </c>
      <c r="J77" s="62"/>
      <c r="K77" s="45">
        <v>319</v>
      </c>
      <c r="L77" s="21"/>
      <c r="M77" s="47">
        <v>56.11</v>
      </c>
    </row>
    <row r="78" spans="1:13" ht="12.75" customHeight="1">
      <c r="A78" s="36" t="s">
        <v>229</v>
      </c>
      <c r="B78" s="20"/>
      <c r="C78" s="49">
        <v>21</v>
      </c>
      <c r="D78" s="62"/>
      <c r="E78" s="51" t="s">
        <v>70</v>
      </c>
      <c r="F78" s="62"/>
      <c r="G78" s="51" t="s">
        <v>70</v>
      </c>
      <c r="H78" s="62"/>
      <c r="I78" s="49">
        <v>21</v>
      </c>
      <c r="J78" s="62"/>
      <c r="K78" s="49" t="s">
        <v>70</v>
      </c>
      <c r="L78" s="21"/>
      <c r="M78" s="50" t="s">
        <v>230</v>
      </c>
    </row>
    <row r="79" spans="1:13" ht="12.75" customHeight="1">
      <c r="A79" s="24" t="s">
        <v>231</v>
      </c>
      <c r="B79" s="20"/>
      <c r="C79" s="62">
        <v>50</v>
      </c>
      <c r="D79" s="62"/>
      <c r="E79" s="48" t="s">
        <v>70</v>
      </c>
      <c r="F79" s="62"/>
      <c r="G79" s="48" t="s">
        <v>70</v>
      </c>
      <c r="H79" s="62"/>
      <c r="I79" s="62">
        <v>50</v>
      </c>
      <c r="J79" s="62"/>
      <c r="K79" s="62">
        <v>58</v>
      </c>
      <c r="L79" s="21"/>
      <c r="M79" s="47">
        <v>-13.79</v>
      </c>
    </row>
    <row r="80" spans="1:13" s="1" customFormat="1" ht="12.75" customHeight="1">
      <c r="A80" s="24" t="s">
        <v>172</v>
      </c>
      <c r="B80" s="20"/>
      <c r="C80" s="62">
        <v>1989</v>
      </c>
      <c r="D80" s="62"/>
      <c r="E80" s="48" t="s">
        <v>70</v>
      </c>
      <c r="F80" s="62"/>
      <c r="G80" s="48" t="s">
        <v>70</v>
      </c>
      <c r="H80" s="62"/>
      <c r="I80" s="62">
        <v>1989</v>
      </c>
      <c r="J80" s="62"/>
      <c r="K80" s="62">
        <v>1882</v>
      </c>
      <c r="L80" s="21"/>
      <c r="M80" s="47">
        <v>5.69</v>
      </c>
    </row>
    <row r="81" spans="1:13" ht="12.75" customHeight="1">
      <c r="A81" s="24" t="s">
        <v>232</v>
      </c>
      <c r="B81" s="20"/>
      <c r="C81" s="62">
        <v>421</v>
      </c>
      <c r="D81" s="62"/>
      <c r="E81" s="48" t="s">
        <v>70</v>
      </c>
      <c r="F81" s="62"/>
      <c r="G81" s="48" t="s">
        <v>70</v>
      </c>
      <c r="H81" s="62"/>
      <c r="I81" s="62">
        <v>421</v>
      </c>
      <c r="J81" s="62"/>
      <c r="K81" s="62">
        <v>437</v>
      </c>
      <c r="L81" s="21"/>
      <c r="M81" s="47">
        <v>-3.66</v>
      </c>
    </row>
    <row r="82" spans="1:13" s="1" customFormat="1" ht="12.75" customHeight="1">
      <c r="A82" s="24" t="s">
        <v>233</v>
      </c>
      <c r="B82" s="20"/>
      <c r="C82" s="62">
        <v>4995</v>
      </c>
      <c r="D82" s="62"/>
      <c r="E82" s="48" t="s">
        <v>70</v>
      </c>
      <c r="F82" s="62"/>
      <c r="G82" s="48" t="s">
        <v>70</v>
      </c>
      <c r="H82" s="62"/>
      <c r="I82" s="62">
        <v>4995</v>
      </c>
      <c r="J82" s="62"/>
      <c r="K82" s="62">
        <v>4667</v>
      </c>
      <c r="L82" s="21"/>
      <c r="M82" s="47">
        <v>7.03</v>
      </c>
    </row>
    <row r="83" spans="1:13" ht="12.75" customHeight="1">
      <c r="A83" s="36" t="s">
        <v>175</v>
      </c>
      <c r="B83" s="20"/>
      <c r="C83" s="63">
        <v>696</v>
      </c>
      <c r="D83" s="62"/>
      <c r="E83" s="51" t="s">
        <v>70</v>
      </c>
      <c r="F83" s="62"/>
      <c r="G83" s="51" t="s">
        <v>70</v>
      </c>
      <c r="H83" s="62"/>
      <c r="I83" s="63">
        <v>696</v>
      </c>
      <c r="J83" s="62"/>
      <c r="K83" s="63">
        <v>845</v>
      </c>
      <c r="L83" s="21"/>
      <c r="M83" s="50">
        <v>-17.63</v>
      </c>
    </row>
    <row r="84" spans="1:13" ht="12.75" customHeight="1">
      <c r="A84" s="24" t="s">
        <v>176</v>
      </c>
      <c r="B84" s="20"/>
      <c r="C84" s="62">
        <v>2240</v>
      </c>
      <c r="D84" s="62"/>
      <c r="E84" s="48" t="s">
        <v>70</v>
      </c>
      <c r="F84" s="62"/>
      <c r="G84" s="48" t="s">
        <v>70</v>
      </c>
      <c r="H84" s="62"/>
      <c r="I84" s="62">
        <v>2240</v>
      </c>
      <c r="J84" s="62"/>
      <c r="K84" s="62">
        <v>2300</v>
      </c>
      <c r="L84" s="21"/>
      <c r="M84" s="47">
        <v>-2.61</v>
      </c>
    </row>
    <row r="85" spans="1:13" ht="12.75" customHeight="1">
      <c r="A85" s="24" t="s">
        <v>177</v>
      </c>
      <c r="B85" s="20"/>
      <c r="C85" s="62">
        <v>1837</v>
      </c>
      <c r="D85" s="62"/>
      <c r="E85" s="48" t="s">
        <v>70</v>
      </c>
      <c r="F85" s="62"/>
      <c r="G85" s="48" t="s">
        <v>70</v>
      </c>
      <c r="H85" s="62"/>
      <c r="I85" s="62">
        <v>1837</v>
      </c>
      <c r="J85" s="62"/>
      <c r="K85" s="45">
        <v>1859</v>
      </c>
      <c r="L85" s="21"/>
      <c r="M85" s="47">
        <v>-1.18</v>
      </c>
    </row>
    <row r="86" spans="1:13" ht="12.75" customHeight="1">
      <c r="A86" s="24" t="s">
        <v>178</v>
      </c>
      <c r="B86" s="20"/>
      <c r="C86" s="62">
        <v>473</v>
      </c>
      <c r="D86" s="62"/>
      <c r="E86" s="48" t="s">
        <v>70</v>
      </c>
      <c r="F86" s="62"/>
      <c r="G86" s="48" t="s">
        <v>70</v>
      </c>
      <c r="H86" s="62"/>
      <c r="I86" s="62">
        <v>473</v>
      </c>
      <c r="J86" s="62"/>
      <c r="K86" s="62">
        <v>493</v>
      </c>
      <c r="L86" s="21"/>
      <c r="M86" s="47">
        <v>-4.06</v>
      </c>
    </row>
    <row r="87" spans="1:13" s="1" customFormat="1" ht="12.75" customHeight="1">
      <c r="A87" s="24" t="s">
        <v>234</v>
      </c>
      <c r="B87" s="20"/>
      <c r="C87" s="62">
        <v>137</v>
      </c>
      <c r="D87" s="62"/>
      <c r="E87" s="48" t="s">
        <v>70</v>
      </c>
      <c r="F87" s="62"/>
      <c r="G87" s="48" t="s">
        <v>70</v>
      </c>
      <c r="H87" s="62"/>
      <c r="I87" s="62">
        <v>137</v>
      </c>
      <c r="J87" s="62"/>
      <c r="K87" s="62">
        <v>113</v>
      </c>
      <c r="L87" s="21"/>
      <c r="M87" s="47">
        <v>21.24</v>
      </c>
    </row>
    <row r="88" spans="1:13" ht="12.75" customHeight="1">
      <c r="A88" s="36" t="s">
        <v>180</v>
      </c>
      <c r="B88" s="65"/>
      <c r="C88" s="63">
        <v>256</v>
      </c>
      <c r="D88" s="63"/>
      <c r="E88" s="51" t="s">
        <v>70</v>
      </c>
      <c r="F88" s="63"/>
      <c r="G88" s="51" t="s">
        <v>70</v>
      </c>
      <c r="H88" s="63"/>
      <c r="I88" s="63">
        <v>256</v>
      </c>
      <c r="J88" s="63"/>
      <c r="K88" s="63">
        <v>377</v>
      </c>
      <c r="L88" s="57"/>
      <c r="M88" s="50">
        <v>-32.1</v>
      </c>
    </row>
  </sheetData>
  <printOptions horizontalCentered="1"/>
  <pageMargins left="0.984251968503937" right="0.5905511811023623" top="1.7716535433070868" bottom="0.9448818897637796" header="0.5118110236220472" footer="0.5118110236220472"/>
  <pageSetup firstPageNumber="26" useFirstPageNumber="1" fitToHeight="2" horizontalDpi="300" verticalDpi="300" orientation="portrait" paperSize="9" scale="98" r:id="rId1"/>
  <rowBreaks count="1" manualBreakCount="1">
    <brk id="51" max="6553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M91"/>
  <sheetViews>
    <sheetView showGridLines="0" workbookViewId="0" topLeftCell="A1">
      <selection activeCell="A92" sqref="A92"/>
    </sheetView>
  </sheetViews>
  <sheetFormatPr defaultColWidth="11.421875" defaultRowHeight="12.75"/>
  <cols>
    <col min="1" max="1" width="25.7109375" style="0" customWidth="1"/>
    <col min="2" max="2" width="0.85546875" style="0" customWidth="1"/>
    <col min="3" max="3" width="8.7109375" style="0" customWidth="1"/>
    <col min="4" max="4" width="0.85546875" style="0" customWidth="1"/>
    <col min="5" max="5" width="8.7109375" style="0" customWidth="1"/>
    <col min="6" max="6" width="0.85546875" style="0" customWidth="1"/>
    <col min="7" max="7" width="9.7109375" style="0" customWidth="1"/>
    <col min="8" max="8" width="0.85546875" style="0" customWidth="1"/>
    <col min="9" max="9" width="8.7109375" style="0" customWidth="1"/>
    <col min="10" max="10" width="0.85546875" style="0" customWidth="1"/>
    <col min="11" max="11" width="8.7109375" style="0" customWidth="1"/>
    <col min="12" max="12" width="0.85546875" style="0" customWidth="1"/>
    <col min="13" max="13" width="8.7109375" style="0" customWidth="1"/>
  </cols>
  <sheetData>
    <row r="1" ht="16.5">
      <c r="A1" s="191" t="s">
        <v>1</v>
      </c>
    </row>
    <row r="2" ht="18">
      <c r="A2" s="192"/>
    </row>
    <row r="3" spans="1:13" ht="18" customHeight="1">
      <c r="A3" s="189" t="s">
        <v>242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</row>
    <row r="4" spans="1:13" ht="18" customHeight="1">
      <c r="A4" s="189" t="s">
        <v>243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</row>
    <row r="5" spans="1:13" s="127" customFormat="1" ht="18" customHeight="1">
      <c r="A5" s="189" t="s">
        <v>182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29" t="s">
        <v>77</v>
      </c>
    </row>
    <row r="6" spans="1:13" s="127" customFormat="1" ht="4.5" customHeight="1" thickBot="1">
      <c r="A6" s="130"/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6"/>
    </row>
    <row r="7" spans="1:13" s="41" customFormat="1" ht="13.5" customHeight="1">
      <c r="A7" s="35" t="s">
        <v>78</v>
      </c>
      <c r="B7" s="35"/>
      <c r="C7" s="91" t="s">
        <v>79</v>
      </c>
      <c r="D7" s="91"/>
      <c r="E7" s="35"/>
      <c r="F7" s="35"/>
      <c r="G7" s="35"/>
      <c r="H7" s="35"/>
      <c r="I7" s="35"/>
      <c r="J7" s="35"/>
      <c r="K7" s="35" t="s">
        <v>80</v>
      </c>
      <c r="L7" s="35"/>
      <c r="M7" s="35" t="s">
        <v>81</v>
      </c>
    </row>
    <row r="8" spans="1:13" s="41" customFormat="1" ht="13.5" customHeight="1">
      <c r="A8" s="35" t="s">
        <v>82</v>
      </c>
      <c r="B8" s="35"/>
      <c r="C8" s="35" t="s">
        <v>183</v>
      </c>
      <c r="D8" s="35"/>
      <c r="E8" s="164" t="s">
        <v>184</v>
      </c>
      <c r="F8" s="164"/>
      <c r="G8" s="164"/>
      <c r="H8" s="164"/>
      <c r="I8" s="164"/>
      <c r="J8" s="35"/>
      <c r="K8" s="35" t="s">
        <v>88</v>
      </c>
      <c r="L8" s="35"/>
      <c r="M8" s="35" t="s">
        <v>185</v>
      </c>
    </row>
    <row r="9" spans="1:13" s="41" customFormat="1" ht="13.5" customHeight="1">
      <c r="A9" s="35" t="s">
        <v>82</v>
      </c>
      <c r="B9" s="35"/>
      <c r="C9" s="35" t="s">
        <v>244</v>
      </c>
      <c r="D9" s="35"/>
      <c r="E9" s="35" t="s">
        <v>187</v>
      </c>
      <c r="F9" s="35"/>
      <c r="G9" s="35" t="s">
        <v>188</v>
      </c>
      <c r="H9" s="35"/>
      <c r="I9" s="35" t="s">
        <v>189</v>
      </c>
      <c r="J9" s="35"/>
      <c r="K9" s="35" t="s">
        <v>183</v>
      </c>
      <c r="L9" s="35"/>
      <c r="M9" s="35" t="s">
        <v>96</v>
      </c>
    </row>
    <row r="10" spans="1:13" s="41" customFormat="1" ht="13.5" customHeight="1">
      <c r="A10" s="92"/>
      <c r="B10" s="35"/>
      <c r="C10" s="92"/>
      <c r="D10" s="35"/>
      <c r="E10" s="92"/>
      <c r="F10" s="35"/>
      <c r="G10" s="92" t="s">
        <v>191</v>
      </c>
      <c r="H10" s="35"/>
      <c r="I10" s="92"/>
      <c r="J10" s="35"/>
      <c r="K10" s="35" t="s">
        <v>100</v>
      </c>
      <c r="L10" s="35"/>
      <c r="M10" s="35" t="s">
        <v>238</v>
      </c>
    </row>
    <row r="11" spans="1:13" ht="12.75" customHeight="1">
      <c r="A11" s="59" t="s">
        <v>64</v>
      </c>
      <c r="B11" s="20"/>
      <c r="C11" s="60">
        <v>747790</v>
      </c>
      <c r="D11" s="45"/>
      <c r="E11" s="60">
        <v>667844</v>
      </c>
      <c r="F11" s="45"/>
      <c r="G11" s="60">
        <v>4727</v>
      </c>
      <c r="H11" s="45"/>
      <c r="I11" s="60">
        <v>75219</v>
      </c>
      <c r="J11" s="45"/>
      <c r="K11" s="60">
        <v>771823</v>
      </c>
      <c r="L11" s="46"/>
      <c r="M11" s="61">
        <v>-3.11</v>
      </c>
    </row>
    <row r="12" spans="1:13" ht="12.75" customHeight="1">
      <c r="A12" s="53" t="s">
        <v>193</v>
      </c>
      <c r="B12" s="20"/>
      <c r="C12" s="54">
        <v>686501</v>
      </c>
      <c r="D12" s="45"/>
      <c r="E12" s="54">
        <v>667844</v>
      </c>
      <c r="F12" s="45"/>
      <c r="G12" s="54">
        <v>4727</v>
      </c>
      <c r="H12" s="45"/>
      <c r="I12" s="54">
        <v>13930</v>
      </c>
      <c r="J12" s="45"/>
      <c r="K12" s="54">
        <v>709899</v>
      </c>
      <c r="L12" s="46"/>
      <c r="M12" s="56">
        <v>-3.3</v>
      </c>
    </row>
    <row r="13" spans="1:13" ht="12.75" customHeight="1">
      <c r="A13" s="24" t="s">
        <v>103</v>
      </c>
      <c r="B13" s="20"/>
      <c r="C13" s="45">
        <v>9986</v>
      </c>
      <c r="D13" s="45"/>
      <c r="E13" s="45">
        <v>9269</v>
      </c>
      <c r="F13" s="45"/>
      <c r="G13" s="48" t="s">
        <v>70</v>
      </c>
      <c r="H13" s="45"/>
      <c r="I13" s="45">
        <v>717</v>
      </c>
      <c r="J13" s="45"/>
      <c r="K13" s="45">
        <v>10540</v>
      </c>
      <c r="L13" s="46"/>
      <c r="M13" s="47">
        <v>-5.26</v>
      </c>
    </row>
    <row r="14" spans="1:13" ht="12.75" customHeight="1">
      <c r="A14" s="24" t="s">
        <v>194</v>
      </c>
      <c r="B14" s="20"/>
      <c r="C14" s="45">
        <v>12602</v>
      </c>
      <c r="D14" s="45"/>
      <c r="E14" s="45">
        <v>12602</v>
      </c>
      <c r="F14" s="45"/>
      <c r="G14" s="48" t="s">
        <v>70</v>
      </c>
      <c r="H14" s="45"/>
      <c r="I14" s="45" t="s">
        <v>70</v>
      </c>
      <c r="J14" s="45"/>
      <c r="K14" s="45">
        <v>13035</v>
      </c>
      <c r="L14" s="46"/>
      <c r="M14" s="47">
        <v>-3.32</v>
      </c>
    </row>
    <row r="15" spans="1:13" ht="12.75" customHeight="1">
      <c r="A15" s="24" t="s">
        <v>195</v>
      </c>
      <c r="B15" s="20"/>
      <c r="C15" s="45">
        <v>4769</v>
      </c>
      <c r="D15" s="45"/>
      <c r="E15" s="45">
        <v>4769</v>
      </c>
      <c r="F15" s="45"/>
      <c r="G15" s="48" t="s">
        <v>70</v>
      </c>
      <c r="H15" s="45"/>
      <c r="I15" s="48" t="s">
        <v>70</v>
      </c>
      <c r="J15" s="45"/>
      <c r="K15" s="45">
        <v>5243</v>
      </c>
      <c r="L15" s="46"/>
      <c r="M15" s="47">
        <v>-9.04</v>
      </c>
    </row>
    <row r="16" spans="1:13" ht="12.75" customHeight="1">
      <c r="A16" s="24" t="s">
        <v>106</v>
      </c>
      <c r="B16" s="20"/>
      <c r="C16" s="45">
        <v>23327</v>
      </c>
      <c r="D16" s="45"/>
      <c r="E16" s="45">
        <v>23327</v>
      </c>
      <c r="F16" s="45"/>
      <c r="G16" s="48" t="s">
        <v>70</v>
      </c>
      <c r="H16" s="45"/>
      <c r="I16" s="48" t="s">
        <v>70</v>
      </c>
      <c r="J16" s="45"/>
      <c r="K16" s="45">
        <v>23774</v>
      </c>
      <c r="L16" s="46"/>
      <c r="M16" s="47">
        <v>-1.88</v>
      </c>
    </row>
    <row r="17" spans="1:13" ht="12.75" customHeight="1">
      <c r="A17" s="36" t="s">
        <v>196</v>
      </c>
      <c r="B17" s="20"/>
      <c r="C17" s="49">
        <v>21208</v>
      </c>
      <c r="D17" s="45"/>
      <c r="E17" s="49">
        <v>21134</v>
      </c>
      <c r="F17" s="45"/>
      <c r="G17" s="51" t="s">
        <v>70</v>
      </c>
      <c r="H17" s="45"/>
      <c r="I17" s="51">
        <v>74</v>
      </c>
      <c r="J17" s="45"/>
      <c r="K17" s="49">
        <v>23746</v>
      </c>
      <c r="L17" s="46"/>
      <c r="M17" s="50">
        <v>-10.69</v>
      </c>
    </row>
    <row r="18" spans="1:13" ht="12.75" customHeight="1">
      <c r="A18" s="24" t="s">
        <v>108</v>
      </c>
      <c r="B18" s="20"/>
      <c r="C18" s="45">
        <v>40696</v>
      </c>
      <c r="D18" s="45"/>
      <c r="E18" s="45">
        <v>38364</v>
      </c>
      <c r="F18" s="45"/>
      <c r="G18" s="45" t="s">
        <v>70</v>
      </c>
      <c r="H18" s="45"/>
      <c r="I18" s="45">
        <v>2332</v>
      </c>
      <c r="J18" s="45"/>
      <c r="K18" s="45">
        <v>41672</v>
      </c>
      <c r="L18" s="46"/>
      <c r="M18" s="47">
        <v>-2.34</v>
      </c>
    </row>
    <row r="19" spans="1:13" ht="12.75" customHeight="1">
      <c r="A19" s="24" t="s">
        <v>197</v>
      </c>
      <c r="B19" s="20"/>
      <c r="C19" s="45">
        <v>2096</v>
      </c>
      <c r="D19" s="45"/>
      <c r="E19" s="45">
        <v>2096</v>
      </c>
      <c r="F19" s="45"/>
      <c r="G19" s="48" t="s">
        <v>70</v>
      </c>
      <c r="H19" s="45"/>
      <c r="I19" s="48" t="s">
        <v>70</v>
      </c>
      <c r="J19" s="45"/>
      <c r="K19" s="45">
        <v>2481</v>
      </c>
      <c r="L19" s="46"/>
      <c r="M19" s="47">
        <v>-15.52</v>
      </c>
    </row>
    <row r="20" spans="1:13" ht="12.75" customHeight="1">
      <c r="A20" s="24" t="s">
        <v>110</v>
      </c>
      <c r="B20" s="20"/>
      <c r="C20" s="45">
        <v>7751</v>
      </c>
      <c r="D20" s="45"/>
      <c r="E20" s="45">
        <v>7448</v>
      </c>
      <c r="F20" s="45"/>
      <c r="G20" s="45" t="s">
        <v>70</v>
      </c>
      <c r="H20" s="45"/>
      <c r="I20" s="48">
        <v>303</v>
      </c>
      <c r="J20" s="45"/>
      <c r="K20" s="45">
        <v>8028</v>
      </c>
      <c r="L20" s="46"/>
      <c r="M20" s="47">
        <v>-3.45</v>
      </c>
    </row>
    <row r="21" spans="1:13" ht="12.75" customHeight="1">
      <c r="A21" s="24" t="s">
        <v>111</v>
      </c>
      <c r="B21" s="20"/>
      <c r="C21" s="45">
        <v>4115</v>
      </c>
      <c r="D21" s="45"/>
      <c r="E21" s="45">
        <v>4115</v>
      </c>
      <c r="F21" s="45"/>
      <c r="G21" s="48" t="s">
        <v>70</v>
      </c>
      <c r="H21" s="45"/>
      <c r="I21" s="48" t="s">
        <v>70</v>
      </c>
      <c r="J21" s="45"/>
      <c r="K21" s="45">
        <v>4455</v>
      </c>
      <c r="L21" s="46"/>
      <c r="M21" s="47">
        <v>-7.63</v>
      </c>
    </row>
    <row r="22" spans="1:13" ht="12.75" customHeight="1">
      <c r="A22" s="36" t="s">
        <v>112</v>
      </c>
      <c r="B22" s="20"/>
      <c r="C22" s="49">
        <v>5511</v>
      </c>
      <c r="D22" s="45"/>
      <c r="E22" s="49">
        <v>5511</v>
      </c>
      <c r="F22" s="45"/>
      <c r="G22" s="51" t="s">
        <v>70</v>
      </c>
      <c r="H22" s="45"/>
      <c r="I22" s="51" t="s">
        <v>70</v>
      </c>
      <c r="J22" s="45"/>
      <c r="K22" s="49">
        <v>6642</v>
      </c>
      <c r="L22" s="46"/>
      <c r="M22" s="50">
        <v>-17.03</v>
      </c>
    </row>
    <row r="23" spans="1:13" ht="12.75" customHeight="1">
      <c r="A23" s="24" t="s">
        <v>198</v>
      </c>
      <c r="B23" s="20"/>
      <c r="C23" s="45">
        <v>11896</v>
      </c>
      <c r="D23" s="45"/>
      <c r="E23" s="45">
        <v>11896</v>
      </c>
      <c r="F23" s="45"/>
      <c r="G23" s="48" t="s">
        <v>70</v>
      </c>
      <c r="H23" s="45"/>
      <c r="I23" s="48" t="s">
        <v>70</v>
      </c>
      <c r="J23" s="45"/>
      <c r="K23" s="45">
        <v>12628</v>
      </c>
      <c r="L23" s="46"/>
      <c r="M23" s="47">
        <v>-5.8</v>
      </c>
    </row>
    <row r="24" spans="1:13" ht="12.75" customHeight="1">
      <c r="A24" s="24" t="s">
        <v>114</v>
      </c>
      <c r="B24" s="20"/>
      <c r="C24" s="45">
        <v>66753</v>
      </c>
      <c r="D24" s="45"/>
      <c r="E24" s="45">
        <v>57549</v>
      </c>
      <c r="F24" s="45"/>
      <c r="G24" s="45">
        <v>1646</v>
      </c>
      <c r="H24" s="45"/>
      <c r="I24" s="45">
        <v>7558</v>
      </c>
      <c r="J24" s="45"/>
      <c r="K24" s="45">
        <v>71915</v>
      </c>
      <c r="L24" s="46"/>
      <c r="M24" s="47">
        <v>-7.18</v>
      </c>
    </row>
    <row r="25" spans="1:13" ht="12.75" customHeight="1">
      <c r="A25" s="24" t="s">
        <v>199</v>
      </c>
      <c r="B25" s="20"/>
      <c r="C25" s="45">
        <v>9865</v>
      </c>
      <c r="D25" s="45"/>
      <c r="E25" s="45">
        <v>8328</v>
      </c>
      <c r="F25" s="45"/>
      <c r="G25" s="45" t="s">
        <v>70</v>
      </c>
      <c r="H25" s="45"/>
      <c r="I25" s="45">
        <v>1537</v>
      </c>
      <c r="J25" s="45"/>
      <c r="K25" s="45">
        <v>10557</v>
      </c>
      <c r="L25" s="46"/>
      <c r="M25" s="47">
        <v>-6.55</v>
      </c>
    </row>
    <row r="26" spans="1:13" ht="12.75" customHeight="1">
      <c r="A26" s="24" t="s">
        <v>116</v>
      </c>
      <c r="B26" s="20"/>
      <c r="C26" s="45">
        <v>8801</v>
      </c>
      <c r="D26" s="45"/>
      <c r="E26" s="45">
        <v>7848</v>
      </c>
      <c r="F26" s="45"/>
      <c r="G26" s="45">
        <v>953</v>
      </c>
      <c r="H26" s="45"/>
      <c r="I26" s="48" t="s">
        <v>70</v>
      </c>
      <c r="J26" s="45"/>
      <c r="K26" s="45">
        <v>9233</v>
      </c>
      <c r="L26" s="46"/>
      <c r="M26" s="47">
        <v>-4.68</v>
      </c>
    </row>
    <row r="27" spans="1:13" ht="12.75" customHeight="1">
      <c r="A27" s="36" t="s">
        <v>117</v>
      </c>
      <c r="B27" s="20"/>
      <c r="C27" s="49">
        <v>9940</v>
      </c>
      <c r="D27" s="45"/>
      <c r="E27" s="49">
        <v>9940</v>
      </c>
      <c r="F27" s="45"/>
      <c r="G27" s="51" t="s">
        <v>70</v>
      </c>
      <c r="H27" s="45"/>
      <c r="I27" s="51" t="s">
        <v>70</v>
      </c>
      <c r="J27" s="45"/>
      <c r="K27" s="49">
        <v>10480</v>
      </c>
      <c r="L27" s="46"/>
      <c r="M27" s="50">
        <v>-5.15</v>
      </c>
    </row>
    <row r="28" spans="1:13" ht="12.75" customHeight="1">
      <c r="A28" s="24" t="s">
        <v>200</v>
      </c>
      <c r="B28" s="20"/>
      <c r="C28" s="45">
        <v>4953</v>
      </c>
      <c r="D28" s="45"/>
      <c r="E28" s="45">
        <v>4953</v>
      </c>
      <c r="F28" s="45"/>
      <c r="G28" s="48" t="s">
        <v>70</v>
      </c>
      <c r="H28" s="45"/>
      <c r="I28" s="48" t="s">
        <v>70</v>
      </c>
      <c r="J28" s="45"/>
      <c r="K28" s="45">
        <v>4837</v>
      </c>
      <c r="L28" s="46"/>
      <c r="M28" s="47">
        <v>2.4</v>
      </c>
    </row>
    <row r="29" spans="1:13" ht="12.75" customHeight="1">
      <c r="A29" s="24" t="s">
        <v>201</v>
      </c>
      <c r="B29" s="20"/>
      <c r="C29" s="52" t="s">
        <v>245</v>
      </c>
      <c r="D29" s="45"/>
      <c r="E29" s="52" t="s">
        <v>245</v>
      </c>
      <c r="F29" s="45"/>
      <c r="G29" s="48" t="s">
        <v>70</v>
      </c>
      <c r="H29" s="45"/>
      <c r="I29" s="48" t="s">
        <v>70</v>
      </c>
      <c r="J29" s="45"/>
      <c r="K29" s="45">
        <v>35855</v>
      </c>
      <c r="L29" s="46"/>
      <c r="M29" s="47">
        <v>0</v>
      </c>
    </row>
    <row r="30" spans="1:13" ht="12.75" customHeight="1">
      <c r="A30" s="24" t="s">
        <v>206</v>
      </c>
      <c r="B30" s="20"/>
      <c r="C30" s="45">
        <v>3612</v>
      </c>
      <c r="D30" s="45"/>
      <c r="E30" s="45">
        <v>3612</v>
      </c>
      <c r="F30" s="45"/>
      <c r="G30" s="48" t="s">
        <v>70</v>
      </c>
      <c r="H30" s="45"/>
      <c r="I30" s="48" t="s">
        <v>70</v>
      </c>
      <c r="J30" s="45"/>
      <c r="K30" s="45">
        <v>3770</v>
      </c>
      <c r="L30" s="46"/>
      <c r="M30" s="47">
        <v>-4.19</v>
      </c>
    </row>
    <row r="31" spans="1:13" ht="12.75" customHeight="1">
      <c r="A31" s="24" t="s">
        <v>207</v>
      </c>
      <c r="B31" s="20"/>
      <c r="C31" s="45">
        <v>5427</v>
      </c>
      <c r="D31" s="45"/>
      <c r="E31" s="45">
        <v>5427</v>
      </c>
      <c r="F31" s="45"/>
      <c r="G31" s="48" t="s">
        <v>70</v>
      </c>
      <c r="H31" s="45"/>
      <c r="I31" s="48" t="s">
        <v>70</v>
      </c>
      <c r="J31" s="45"/>
      <c r="K31" s="45">
        <v>5874</v>
      </c>
      <c r="L31" s="46"/>
      <c r="M31" s="47">
        <v>-7.61</v>
      </c>
    </row>
    <row r="32" spans="1:13" ht="12.75" customHeight="1">
      <c r="A32" s="36" t="s">
        <v>127</v>
      </c>
      <c r="B32" s="20"/>
      <c r="C32" s="49">
        <v>5752</v>
      </c>
      <c r="D32" s="45"/>
      <c r="E32" s="49">
        <v>5752</v>
      </c>
      <c r="F32" s="45"/>
      <c r="G32" s="51" t="s">
        <v>70</v>
      </c>
      <c r="H32" s="45"/>
      <c r="I32" s="51" t="s">
        <v>70</v>
      </c>
      <c r="J32" s="45"/>
      <c r="K32" s="49">
        <v>6071</v>
      </c>
      <c r="L32" s="46"/>
      <c r="M32" s="50">
        <v>-5.25</v>
      </c>
    </row>
    <row r="33" spans="1:13" ht="12.75" customHeight="1">
      <c r="A33" s="24" t="s">
        <v>208</v>
      </c>
      <c r="B33" s="20"/>
      <c r="C33" s="45">
        <v>5431</v>
      </c>
      <c r="D33" s="45"/>
      <c r="E33" s="45">
        <v>5431</v>
      </c>
      <c r="F33" s="45"/>
      <c r="G33" s="48" t="s">
        <v>70</v>
      </c>
      <c r="H33" s="45"/>
      <c r="I33" s="48" t="s">
        <v>70</v>
      </c>
      <c r="J33" s="45"/>
      <c r="K33" s="45">
        <v>5335</v>
      </c>
      <c r="L33" s="46"/>
      <c r="M33" s="47">
        <v>1.8</v>
      </c>
    </row>
    <row r="34" spans="1:13" ht="12.75" customHeight="1">
      <c r="A34" s="24" t="s">
        <v>129</v>
      </c>
      <c r="B34" s="20"/>
      <c r="C34" s="45">
        <v>14418</v>
      </c>
      <c r="D34" s="45"/>
      <c r="E34" s="45">
        <v>14418</v>
      </c>
      <c r="F34" s="45"/>
      <c r="G34" s="48" t="s">
        <v>70</v>
      </c>
      <c r="H34" s="45"/>
      <c r="I34" s="48" t="s">
        <v>70</v>
      </c>
      <c r="J34" s="45"/>
      <c r="K34" s="45">
        <v>15185</v>
      </c>
      <c r="L34" s="46"/>
      <c r="M34" s="47">
        <v>-5.05</v>
      </c>
    </row>
    <row r="35" spans="1:13" ht="12.75" customHeight="1">
      <c r="A35" s="24" t="s">
        <v>209</v>
      </c>
      <c r="B35" s="20"/>
      <c r="C35" s="45">
        <v>2914</v>
      </c>
      <c r="D35" s="45"/>
      <c r="E35" s="45">
        <v>2914</v>
      </c>
      <c r="F35" s="45"/>
      <c r="G35" s="48" t="s">
        <v>70</v>
      </c>
      <c r="H35" s="45"/>
      <c r="I35" s="48" t="s">
        <v>70</v>
      </c>
      <c r="J35" s="45"/>
      <c r="K35" s="45">
        <v>2443</v>
      </c>
      <c r="L35" s="46"/>
      <c r="M35" s="47">
        <v>19.28</v>
      </c>
    </row>
    <row r="36" spans="1:13" ht="12.75" customHeight="1">
      <c r="A36" s="24" t="s">
        <v>131</v>
      </c>
      <c r="B36" s="20"/>
      <c r="C36" s="45">
        <v>6568</v>
      </c>
      <c r="D36" s="45"/>
      <c r="E36" s="45">
        <v>6568</v>
      </c>
      <c r="F36" s="45"/>
      <c r="G36" s="45" t="s">
        <v>70</v>
      </c>
      <c r="H36" s="45"/>
      <c r="I36" s="48" t="s">
        <v>70</v>
      </c>
      <c r="J36" s="45"/>
      <c r="K36" s="45">
        <v>6466</v>
      </c>
      <c r="L36" s="46"/>
      <c r="M36" s="47">
        <v>1.58</v>
      </c>
    </row>
    <row r="37" spans="1:13" ht="12.75" customHeight="1">
      <c r="A37" s="36" t="s">
        <v>210</v>
      </c>
      <c r="B37" s="20"/>
      <c r="C37" s="49">
        <v>3090</v>
      </c>
      <c r="D37" s="45"/>
      <c r="E37" s="49">
        <v>2394</v>
      </c>
      <c r="F37" s="45"/>
      <c r="G37" s="49">
        <v>696</v>
      </c>
      <c r="H37" s="45"/>
      <c r="I37" s="51" t="s">
        <v>70</v>
      </c>
      <c r="J37" s="45"/>
      <c r="K37" s="49">
        <v>3389</v>
      </c>
      <c r="L37" s="46"/>
      <c r="M37" s="50">
        <v>-8.82</v>
      </c>
    </row>
    <row r="38" spans="1:13" ht="12.75" customHeight="1">
      <c r="A38" s="24" t="s">
        <v>211</v>
      </c>
      <c r="B38" s="20"/>
      <c r="C38" s="45">
        <v>18720</v>
      </c>
      <c r="D38" s="45"/>
      <c r="E38" s="45">
        <v>18720</v>
      </c>
      <c r="F38" s="45"/>
      <c r="G38" s="48" t="s">
        <v>70</v>
      </c>
      <c r="H38" s="45"/>
      <c r="I38" s="48" t="s">
        <v>70</v>
      </c>
      <c r="J38" s="45"/>
      <c r="K38" s="45">
        <v>19481</v>
      </c>
      <c r="L38" s="46"/>
      <c r="M38" s="47">
        <v>-3.91</v>
      </c>
    </row>
    <row r="39" spans="1:13" ht="12.75" customHeight="1">
      <c r="A39" s="24" t="s">
        <v>134</v>
      </c>
      <c r="B39" s="20"/>
      <c r="C39" s="45">
        <v>4612</v>
      </c>
      <c r="D39" s="45"/>
      <c r="E39" s="45">
        <v>4239</v>
      </c>
      <c r="F39" s="45"/>
      <c r="G39" s="48" t="s">
        <v>70</v>
      </c>
      <c r="H39" s="45"/>
      <c r="I39" s="48">
        <v>373</v>
      </c>
      <c r="J39" s="45"/>
      <c r="K39" s="45">
        <v>4050</v>
      </c>
      <c r="L39" s="46"/>
      <c r="M39" s="47">
        <v>13.88</v>
      </c>
    </row>
    <row r="40" spans="1:13" ht="12.75" customHeight="1">
      <c r="A40" s="24" t="s">
        <v>212</v>
      </c>
      <c r="B40" s="20"/>
      <c r="C40" s="45">
        <v>16168</v>
      </c>
      <c r="D40" s="45"/>
      <c r="E40" s="45">
        <v>16168</v>
      </c>
      <c r="F40" s="45"/>
      <c r="G40" s="48" t="s">
        <v>70</v>
      </c>
      <c r="H40" s="45"/>
      <c r="I40" s="48" t="s">
        <v>70</v>
      </c>
      <c r="J40" s="45"/>
      <c r="K40" s="45">
        <v>16535</v>
      </c>
      <c r="L40" s="46"/>
      <c r="M40" s="47">
        <v>-2.22</v>
      </c>
    </row>
    <row r="41" spans="1:13" ht="12.75" customHeight="1">
      <c r="A41" s="24" t="s">
        <v>213</v>
      </c>
      <c r="B41" s="20"/>
      <c r="C41" s="45">
        <v>14958</v>
      </c>
      <c r="D41" s="45"/>
      <c r="E41" s="45">
        <v>14958</v>
      </c>
      <c r="F41" s="45"/>
      <c r="G41" s="48" t="s">
        <v>70</v>
      </c>
      <c r="H41" s="45"/>
      <c r="I41" s="48" t="s">
        <v>70</v>
      </c>
      <c r="J41" s="45"/>
      <c r="K41" s="45">
        <v>15912</v>
      </c>
      <c r="L41" s="46"/>
      <c r="M41" s="47">
        <v>-6</v>
      </c>
    </row>
    <row r="42" spans="1:13" ht="12.75" customHeight="1">
      <c r="A42" s="36" t="s">
        <v>137</v>
      </c>
      <c r="B42" s="20"/>
      <c r="C42" s="49">
        <v>2941</v>
      </c>
      <c r="D42" s="45"/>
      <c r="E42" s="49">
        <v>2941</v>
      </c>
      <c r="F42" s="45"/>
      <c r="G42" s="51" t="s">
        <v>70</v>
      </c>
      <c r="H42" s="45"/>
      <c r="I42" s="51" t="s">
        <v>70</v>
      </c>
      <c r="J42" s="45"/>
      <c r="K42" s="49">
        <v>3375</v>
      </c>
      <c r="L42" s="46"/>
      <c r="M42" s="50">
        <v>-12.86</v>
      </c>
    </row>
    <row r="43" spans="1:13" ht="12.75" customHeight="1">
      <c r="A43" s="24" t="s">
        <v>138</v>
      </c>
      <c r="B43" s="20"/>
      <c r="C43" s="45">
        <v>24183</v>
      </c>
      <c r="D43" s="45"/>
      <c r="E43" s="45">
        <v>23720</v>
      </c>
      <c r="F43" s="45"/>
      <c r="G43" s="45">
        <v>463</v>
      </c>
      <c r="H43" s="45"/>
      <c r="I43" s="48" t="s">
        <v>70</v>
      </c>
      <c r="J43" s="45"/>
      <c r="K43" s="45">
        <v>25489</v>
      </c>
      <c r="L43" s="46"/>
      <c r="M43" s="47">
        <v>-5.12</v>
      </c>
    </row>
    <row r="44" spans="1:13" ht="12.75" customHeight="1">
      <c r="A44" s="24" t="s">
        <v>214</v>
      </c>
      <c r="B44" s="20"/>
      <c r="C44" s="45">
        <v>9175</v>
      </c>
      <c r="D44" s="45"/>
      <c r="E44" s="45">
        <v>9175</v>
      </c>
      <c r="F44" s="45"/>
      <c r="G44" s="48" t="s">
        <v>70</v>
      </c>
      <c r="H44" s="45"/>
      <c r="I44" s="48" t="s">
        <v>70</v>
      </c>
      <c r="J44" s="45"/>
      <c r="K44" s="45">
        <v>9679</v>
      </c>
      <c r="L44" s="46"/>
      <c r="M44" s="47">
        <v>-5.21</v>
      </c>
    </row>
    <row r="45" spans="1:13" ht="12.75" customHeight="1">
      <c r="A45" s="24" t="s">
        <v>215</v>
      </c>
      <c r="B45" s="20"/>
      <c r="C45" s="45">
        <v>320</v>
      </c>
      <c r="D45" s="45"/>
      <c r="E45" s="45">
        <v>320</v>
      </c>
      <c r="F45" s="45"/>
      <c r="G45" s="48" t="s">
        <v>70</v>
      </c>
      <c r="H45" s="45"/>
      <c r="I45" s="48" t="s">
        <v>70</v>
      </c>
      <c r="J45" s="45"/>
      <c r="K45" s="45">
        <v>278</v>
      </c>
      <c r="L45" s="46"/>
      <c r="M45" s="47">
        <v>15.11</v>
      </c>
    </row>
    <row r="46" spans="1:13" ht="12.75" customHeight="1">
      <c r="A46" s="24" t="s">
        <v>141</v>
      </c>
      <c r="B46" s="20"/>
      <c r="C46" s="45">
        <v>329</v>
      </c>
      <c r="D46" s="45"/>
      <c r="E46" s="45">
        <v>329</v>
      </c>
      <c r="F46" s="45"/>
      <c r="G46" s="48" t="s">
        <v>70</v>
      </c>
      <c r="H46" s="45"/>
      <c r="I46" s="48" t="s">
        <v>70</v>
      </c>
      <c r="J46" s="45"/>
      <c r="K46" s="45">
        <v>361</v>
      </c>
      <c r="L46" s="46"/>
      <c r="M46" s="47">
        <v>-8.86</v>
      </c>
    </row>
    <row r="47" spans="1:13" ht="12.75" customHeight="1">
      <c r="A47" s="36" t="s">
        <v>142</v>
      </c>
      <c r="B47" s="20"/>
      <c r="C47" s="49">
        <v>1129</v>
      </c>
      <c r="D47" s="45"/>
      <c r="E47" s="49">
        <v>160</v>
      </c>
      <c r="F47" s="45"/>
      <c r="G47" s="51">
        <v>969</v>
      </c>
      <c r="H47" s="45"/>
      <c r="I47" s="49" t="s">
        <v>70</v>
      </c>
      <c r="J47" s="45"/>
      <c r="K47" s="49">
        <v>1353</v>
      </c>
      <c r="L47" s="46"/>
      <c r="M47" s="50">
        <v>-16.56</v>
      </c>
    </row>
    <row r="48" spans="1:13" s="1" customFormat="1" ht="12.75" customHeight="1">
      <c r="A48" s="24" t="s">
        <v>143</v>
      </c>
      <c r="B48" s="20"/>
      <c r="C48" s="45">
        <v>5035</v>
      </c>
      <c r="D48" s="45"/>
      <c r="E48" s="45">
        <v>4798</v>
      </c>
      <c r="F48" s="45"/>
      <c r="G48" s="45" t="s">
        <v>70</v>
      </c>
      <c r="H48" s="45"/>
      <c r="I48" s="48">
        <v>237</v>
      </c>
      <c r="J48" s="45"/>
      <c r="K48" s="45">
        <v>4144</v>
      </c>
      <c r="L48" s="46"/>
      <c r="M48" s="47">
        <v>21.5</v>
      </c>
    </row>
    <row r="49" spans="1:13" ht="12.75" customHeight="1">
      <c r="A49" s="24" t="s">
        <v>216</v>
      </c>
      <c r="B49" s="20"/>
      <c r="C49" s="45">
        <v>5626</v>
      </c>
      <c r="D49" s="45"/>
      <c r="E49" s="45">
        <v>5615</v>
      </c>
      <c r="F49" s="45"/>
      <c r="G49" s="48" t="s">
        <v>70</v>
      </c>
      <c r="H49" s="45"/>
      <c r="I49" s="48">
        <v>11</v>
      </c>
      <c r="J49" s="45"/>
      <c r="K49" s="45">
        <v>5479</v>
      </c>
      <c r="L49" s="46"/>
      <c r="M49" s="47">
        <v>2.68</v>
      </c>
    </row>
    <row r="50" spans="1:13" ht="12.75" customHeight="1">
      <c r="A50" s="36" t="s">
        <v>217</v>
      </c>
      <c r="B50" s="20"/>
      <c r="C50" s="49">
        <v>1825</v>
      </c>
      <c r="D50" s="45"/>
      <c r="E50" s="49">
        <v>1825</v>
      </c>
      <c r="F50" s="45"/>
      <c r="G50" s="51" t="s">
        <v>70</v>
      </c>
      <c r="H50" s="45"/>
      <c r="I50" s="51" t="s">
        <v>70</v>
      </c>
      <c r="J50" s="45"/>
      <c r="K50" s="49">
        <v>2110</v>
      </c>
      <c r="L50" s="46"/>
      <c r="M50" s="50">
        <v>-13.51</v>
      </c>
    </row>
    <row r="51" ht="12.75" customHeight="1">
      <c r="A51" s="21" t="s">
        <v>246</v>
      </c>
    </row>
    <row r="52" ht="11.25" customHeight="1">
      <c r="A52" s="21" t="s">
        <v>241</v>
      </c>
    </row>
    <row r="53" spans="1:13" ht="18" customHeight="1">
      <c r="A53" s="189" t="s">
        <v>242</v>
      </c>
      <c r="B53" s="158"/>
      <c r="C53" s="158"/>
      <c r="D53" s="158"/>
      <c r="E53" s="158"/>
      <c r="F53" s="158"/>
      <c r="G53" s="158"/>
      <c r="H53" s="158"/>
      <c r="I53" s="158"/>
      <c r="J53" s="158"/>
      <c r="K53" s="158"/>
      <c r="L53" s="158"/>
      <c r="M53" s="158"/>
    </row>
    <row r="54" spans="1:13" ht="18" customHeight="1">
      <c r="A54" s="189" t="s">
        <v>243</v>
      </c>
      <c r="B54" s="158"/>
      <c r="C54" s="158"/>
      <c r="D54" s="158"/>
      <c r="E54" s="158"/>
      <c r="F54" s="158"/>
      <c r="G54" s="158"/>
      <c r="H54" s="158"/>
      <c r="I54" s="158"/>
      <c r="J54" s="158"/>
      <c r="K54" s="158"/>
      <c r="L54" s="158"/>
      <c r="M54" s="158"/>
    </row>
    <row r="55" spans="1:13" ht="18" customHeight="1">
      <c r="A55" s="189" t="s">
        <v>182</v>
      </c>
      <c r="B55" s="158"/>
      <c r="C55" s="158"/>
      <c r="D55" s="158"/>
      <c r="E55" s="158"/>
      <c r="F55" s="158"/>
      <c r="G55" s="158"/>
      <c r="H55" s="158"/>
      <c r="I55" s="158"/>
      <c r="J55" s="158"/>
      <c r="K55" s="158"/>
      <c r="L55" s="158"/>
      <c r="M55" s="129" t="s">
        <v>149</v>
      </c>
    </row>
    <row r="56" spans="1:13" ht="4.5" customHeight="1" thickBot="1">
      <c r="A56" s="159"/>
      <c r="B56" s="160"/>
      <c r="C56" s="160"/>
      <c r="D56" s="160"/>
      <c r="E56" s="160"/>
      <c r="F56" s="160"/>
      <c r="G56" s="160"/>
      <c r="H56" s="160"/>
      <c r="I56" s="160"/>
      <c r="J56" s="160"/>
      <c r="K56" s="160"/>
      <c r="L56" s="160"/>
      <c r="M56" s="173"/>
    </row>
    <row r="57" spans="1:13" s="41" customFormat="1" ht="13.5" customHeight="1">
      <c r="A57" s="35" t="s">
        <v>78</v>
      </c>
      <c r="B57" s="35"/>
      <c r="C57" s="91" t="s">
        <v>79</v>
      </c>
      <c r="D57" s="91"/>
      <c r="E57" s="35"/>
      <c r="F57" s="35"/>
      <c r="G57" s="35"/>
      <c r="H57" s="35"/>
      <c r="I57" s="35"/>
      <c r="J57" s="35"/>
      <c r="K57" s="35" t="s">
        <v>80</v>
      </c>
      <c r="L57" s="35"/>
      <c r="M57" s="35" t="s">
        <v>81</v>
      </c>
    </row>
    <row r="58" spans="1:13" s="41" customFormat="1" ht="13.5" customHeight="1">
      <c r="A58" s="35" t="s">
        <v>82</v>
      </c>
      <c r="B58" s="35"/>
      <c r="C58" s="35" t="s">
        <v>183</v>
      </c>
      <c r="D58" s="35"/>
      <c r="E58" s="164" t="s">
        <v>184</v>
      </c>
      <c r="F58" s="164"/>
      <c r="G58" s="164"/>
      <c r="H58" s="164"/>
      <c r="I58" s="164"/>
      <c r="J58" s="35"/>
      <c r="K58" s="35" t="s">
        <v>88</v>
      </c>
      <c r="L58" s="35"/>
      <c r="M58" s="35" t="s">
        <v>185</v>
      </c>
    </row>
    <row r="59" spans="1:13" s="41" customFormat="1" ht="13.5" customHeight="1">
      <c r="A59" s="35" t="s">
        <v>82</v>
      </c>
      <c r="B59" s="35"/>
      <c r="C59" s="35" t="s">
        <v>244</v>
      </c>
      <c r="D59" s="35"/>
      <c r="E59" s="35" t="s">
        <v>187</v>
      </c>
      <c r="F59" s="35"/>
      <c r="G59" s="35" t="s">
        <v>188</v>
      </c>
      <c r="H59" s="35"/>
      <c r="I59" s="35" t="s">
        <v>189</v>
      </c>
      <c r="J59" s="35"/>
      <c r="K59" s="35" t="s">
        <v>247</v>
      </c>
      <c r="L59" s="35"/>
      <c r="M59" s="35" t="s">
        <v>96</v>
      </c>
    </row>
    <row r="60" spans="1:13" s="41" customFormat="1" ht="13.5" customHeight="1">
      <c r="A60" s="92"/>
      <c r="B60" s="35"/>
      <c r="C60" s="92"/>
      <c r="D60" s="35"/>
      <c r="E60" s="92"/>
      <c r="F60" s="35"/>
      <c r="G60" s="92" t="s">
        <v>191</v>
      </c>
      <c r="H60" s="35"/>
      <c r="I60" s="92"/>
      <c r="J60" s="35"/>
      <c r="K60" s="92" t="s">
        <v>248</v>
      </c>
      <c r="L60" s="35"/>
      <c r="M60" s="92" t="s">
        <v>238</v>
      </c>
    </row>
    <row r="61" spans="1:13" s="1" customFormat="1" ht="12.75" customHeight="1">
      <c r="A61" s="24" t="s">
        <v>150</v>
      </c>
      <c r="B61" s="20"/>
      <c r="C61" s="62">
        <v>5696</v>
      </c>
      <c r="D61" s="62"/>
      <c r="E61" s="62">
        <v>5342</v>
      </c>
      <c r="F61" s="62"/>
      <c r="G61" s="48" t="s">
        <v>70</v>
      </c>
      <c r="H61" s="62"/>
      <c r="I61" s="48">
        <v>354</v>
      </c>
      <c r="J61" s="62"/>
      <c r="K61" s="62">
        <v>4431</v>
      </c>
      <c r="L61" s="21"/>
      <c r="M61" s="47">
        <v>28.55</v>
      </c>
    </row>
    <row r="62" spans="1:13" s="41" customFormat="1" ht="13.5" customHeight="1">
      <c r="A62" s="24" t="s">
        <v>151</v>
      </c>
      <c r="B62" s="20"/>
      <c r="C62" s="62">
        <v>5250</v>
      </c>
      <c r="D62" s="62"/>
      <c r="E62" s="62">
        <v>5250</v>
      </c>
      <c r="F62" s="62"/>
      <c r="G62" s="48" t="s">
        <v>70</v>
      </c>
      <c r="H62" s="62"/>
      <c r="I62" s="48" t="s">
        <v>70</v>
      </c>
      <c r="J62" s="62"/>
      <c r="K62" s="62">
        <v>5139</v>
      </c>
      <c r="L62" s="21"/>
      <c r="M62" s="47">
        <v>2.16</v>
      </c>
    </row>
    <row r="63" spans="1:13" s="41" customFormat="1" ht="13.5" customHeight="1">
      <c r="A63" s="24" t="s">
        <v>152</v>
      </c>
      <c r="B63" s="20"/>
      <c r="C63" s="62">
        <v>16631</v>
      </c>
      <c r="D63" s="62"/>
      <c r="E63" s="62">
        <v>16631</v>
      </c>
      <c r="F63" s="62"/>
      <c r="G63" s="48" t="s">
        <v>70</v>
      </c>
      <c r="H63" s="62"/>
      <c r="I63" s="48" t="s">
        <v>70</v>
      </c>
      <c r="J63" s="62"/>
      <c r="K63" s="62">
        <v>16934</v>
      </c>
      <c r="L63" s="21"/>
      <c r="M63" s="47">
        <v>-1.79</v>
      </c>
    </row>
    <row r="64" spans="1:13" ht="12.75" customHeight="1">
      <c r="A64" s="24" t="s">
        <v>220</v>
      </c>
      <c r="B64" s="20"/>
      <c r="C64" s="62">
        <v>23509</v>
      </c>
      <c r="D64" s="62"/>
      <c r="E64" s="62">
        <v>23509</v>
      </c>
      <c r="F64" s="62"/>
      <c r="G64" s="48" t="s">
        <v>70</v>
      </c>
      <c r="H64" s="62"/>
      <c r="I64" s="48" t="s">
        <v>70</v>
      </c>
      <c r="J64" s="62"/>
      <c r="K64" s="62">
        <v>25441</v>
      </c>
      <c r="L64" s="21"/>
      <c r="M64" s="47">
        <v>-7.59</v>
      </c>
    </row>
    <row r="65" spans="1:13" ht="12.75" customHeight="1">
      <c r="A65" s="36" t="s">
        <v>221</v>
      </c>
      <c r="B65" s="20"/>
      <c r="C65" s="63">
        <v>33591</v>
      </c>
      <c r="D65" s="62"/>
      <c r="E65" s="63">
        <v>33509</v>
      </c>
      <c r="F65" s="62"/>
      <c r="G65" s="51" t="s">
        <v>70</v>
      </c>
      <c r="H65" s="62"/>
      <c r="I65" s="63">
        <v>82</v>
      </c>
      <c r="J65" s="62"/>
      <c r="K65" s="63">
        <v>35860</v>
      </c>
      <c r="L65" s="21"/>
      <c r="M65" s="50">
        <v>-6.33</v>
      </c>
    </row>
    <row r="66" spans="1:13" ht="12.75" customHeight="1">
      <c r="A66" s="24" t="s">
        <v>222</v>
      </c>
      <c r="B66" s="20"/>
      <c r="C66" s="62">
        <v>98613</v>
      </c>
      <c r="D66" s="62"/>
      <c r="E66" s="62">
        <v>98613</v>
      </c>
      <c r="F66" s="62"/>
      <c r="G66" s="48" t="s">
        <v>70</v>
      </c>
      <c r="H66" s="62"/>
      <c r="I66" s="45" t="s">
        <v>70</v>
      </c>
      <c r="J66" s="62"/>
      <c r="K66" s="62">
        <v>94937</v>
      </c>
      <c r="L66" s="21"/>
      <c r="M66" s="47">
        <v>3.87</v>
      </c>
    </row>
    <row r="67" spans="1:13" s="1" customFormat="1" ht="12.75" customHeight="1">
      <c r="A67" s="24" t="s">
        <v>156</v>
      </c>
      <c r="B67" s="20"/>
      <c r="C67" s="62">
        <v>33904</v>
      </c>
      <c r="D67" s="62"/>
      <c r="E67" s="62">
        <v>33552</v>
      </c>
      <c r="F67" s="62"/>
      <c r="G67" s="48" t="s">
        <v>70</v>
      </c>
      <c r="H67" s="62"/>
      <c r="I67" s="62">
        <v>352</v>
      </c>
      <c r="J67" s="62"/>
      <c r="K67" s="62">
        <v>35013</v>
      </c>
      <c r="L67" s="21"/>
      <c r="M67" s="47">
        <v>-3.17</v>
      </c>
    </row>
    <row r="68" spans="1:13" ht="12.75" customHeight="1">
      <c r="A68" s="24" t="s">
        <v>157</v>
      </c>
      <c r="B68" s="20"/>
      <c r="C68" s="62">
        <v>10906</v>
      </c>
      <c r="D68" s="62"/>
      <c r="E68" s="62">
        <v>10906</v>
      </c>
      <c r="F68" s="62"/>
      <c r="G68" s="48" t="s">
        <v>70</v>
      </c>
      <c r="H68" s="62"/>
      <c r="I68" s="48" t="s">
        <v>70</v>
      </c>
      <c r="J68" s="62"/>
      <c r="K68" s="62">
        <v>11669</v>
      </c>
      <c r="L68" s="21"/>
      <c r="M68" s="47">
        <v>-6.54</v>
      </c>
    </row>
    <row r="69" spans="1:13" ht="12.75" customHeight="1">
      <c r="A69" s="24" t="s">
        <v>158</v>
      </c>
      <c r="B69" s="20"/>
      <c r="C69" s="62">
        <v>10726</v>
      </c>
      <c r="D69" s="62"/>
      <c r="E69" s="62">
        <v>10726</v>
      </c>
      <c r="F69" s="62"/>
      <c r="G69" s="48" t="s">
        <v>70</v>
      </c>
      <c r="H69" s="62"/>
      <c r="I69" s="48" t="s">
        <v>70</v>
      </c>
      <c r="J69" s="62"/>
      <c r="K69" s="62">
        <v>11741</v>
      </c>
      <c r="L69" s="21"/>
      <c r="M69" s="47">
        <v>-8.64</v>
      </c>
    </row>
    <row r="70" spans="1:13" ht="12.75" customHeight="1">
      <c r="A70" s="36" t="s">
        <v>223</v>
      </c>
      <c r="B70" s="20"/>
      <c r="C70" s="63">
        <v>15318</v>
      </c>
      <c r="D70" s="62"/>
      <c r="E70" s="63">
        <v>15318</v>
      </c>
      <c r="F70" s="62"/>
      <c r="G70" s="51" t="s">
        <v>70</v>
      </c>
      <c r="H70" s="62"/>
      <c r="I70" s="51" t="s">
        <v>70</v>
      </c>
      <c r="J70" s="62"/>
      <c r="K70" s="63">
        <v>16834</v>
      </c>
      <c r="L70" s="21"/>
      <c r="M70" s="50">
        <v>-9.01</v>
      </c>
    </row>
    <row r="71" spans="1:13" ht="12.75" customHeight="1">
      <c r="A71" s="53" t="s">
        <v>224</v>
      </c>
      <c r="B71" s="20"/>
      <c r="C71" s="64">
        <v>61289</v>
      </c>
      <c r="D71" s="62"/>
      <c r="E71" s="55" t="s">
        <v>70</v>
      </c>
      <c r="F71" s="62"/>
      <c r="G71" s="55" t="s">
        <v>70</v>
      </c>
      <c r="H71" s="62"/>
      <c r="I71" s="64">
        <v>61289</v>
      </c>
      <c r="J71" s="62"/>
      <c r="K71" s="64">
        <v>61924</v>
      </c>
      <c r="L71" s="21"/>
      <c r="M71" s="56">
        <v>-1.03</v>
      </c>
    </row>
    <row r="72" spans="1:13" ht="12.75" customHeight="1">
      <c r="A72" s="24" t="s">
        <v>225</v>
      </c>
      <c r="B72" s="20"/>
      <c r="C72" s="62">
        <v>3289</v>
      </c>
      <c r="D72" s="62"/>
      <c r="E72" s="48" t="s">
        <v>70</v>
      </c>
      <c r="F72" s="62"/>
      <c r="G72" s="48" t="s">
        <v>70</v>
      </c>
      <c r="H72" s="62"/>
      <c r="I72" s="62">
        <v>3289</v>
      </c>
      <c r="J72" s="62"/>
      <c r="K72" s="62">
        <v>3040</v>
      </c>
      <c r="L72" s="21"/>
      <c r="M72" s="47">
        <v>8.19</v>
      </c>
    </row>
    <row r="73" spans="1:13" ht="12.75" customHeight="1">
      <c r="A73" s="24" t="s">
        <v>226</v>
      </c>
      <c r="B73" s="20"/>
      <c r="C73" s="62">
        <v>990</v>
      </c>
      <c r="D73" s="62"/>
      <c r="E73" s="48" t="s">
        <v>70</v>
      </c>
      <c r="F73" s="62"/>
      <c r="G73" s="48" t="s">
        <v>70</v>
      </c>
      <c r="H73" s="62"/>
      <c r="I73" s="62">
        <v>990</v>
      </c>
      <c r="J73" s="62"/>
      <c r="K73" s="62">
        <v>990</v>
      </c>
      <c r="L73" s="21"/>
      <c r="M73" s="47">
        <v>0</v>
      </c>
    </row>
    <row r="74" spans="1:13" ht="12.75" customHeight="1">
      <c r="A74" s="24" t="s">
        <v>163</v>
      </c>
      <c r="B74" s="20"/>
      <c r="C74" s="45">
        <v>273</v>
      </c>
      <c r="D74" s="45"/>
      <c r="E74" s="48" t="s">
        <v>70</v>
      </c>
      <c r="F74" s="45"/>
      <c r="G74" s="48" t="s">
        <v>70</v>
      </c>
      <c r="H74" s="45"/>
      <c r="I74" s="45">
        <v>273</v>
      </c>
      <c r="J74" s="45"/>
      <c r="K74" s="62">
        <v>200</v>
      </c>
      <c r="L74" s="21"/>
      <c r="M74" s="47">
        <v>36.5</v>
      </c>
    </row>
    <row r="75" spans="1:13" ht="12.75" customHeight="1">
      <c r="A75" s="24" t="s">
        <v>227</v>
      </c>
      <c r="B75" s="20"/>
      <c r="C75" s="62">
        <v>5193</v>
      </c>
      <c r="D75" s="62"/>
      <c r="E75" s="48" t="s">
        <v>70</v>
      </c>
      <c r="F75" s="62"/>
      <c r="G75" s="48" t="s">
        <v>70</v>
      </c>
      <c r="H75" s="62"/>
      <c r="I75" s="62">
        <v>5193</v>
      </c>
      <c r="J75" s="62"/>
      <c r="K75" s="45">
        <v>5277</v>
      </c>
      <c r="L75" s="21"/>
      <c r="M75" s="47">
        <v>-1.59</v>
      </c>
    </row>
    <row r="76" spans="1:13" ht="12.75" customHeight="1">
      <c r="A76" s="36" t="s">
        <v>165</v>
      </c>
      <c r="B76" s="20"/>
      <c r="C76" s="63">
        <v>2166</v>
      </c>
      <c r="D76" s="62"/>
      <c r="E76" s="51" t="s">
        <v>70</v>
      </c>
      <c r="F76" s="62"/>
      <c r="G76" s="51" t="s">
        <v>70</v>
      </c>
      <c r="H76" s="62"/>
      <c r="I76" s="63">
        <v>2166</v>
      </c>
      <c r="J76" s="62"/>
      <c r="K76" s="63">
        <v>2383</v>
      </c>
      <c r="L76" s="21"/>
      <c r="M76" s="50">
        <v>-9.11</v>
      </c>
    </row>
    <row r="77" spans="1:13" ht="12.75" customHeight="1">
      <c r="A77" s="24" t="s">
        <v>166</v>
      </c>
      <c r="B77" s="20"/>
      <c r="C77" s="62">
        <v>136</v>
      </c>
      <c r="D77" s="62"/>
      <c r="E77" s="48" t="s">
        <v>70</v>
      </c>
      <c r="F77" s="62"/>
      <c r="G77" s="48" t="s">
        <v>70</v>
      </c>
      <c r="H77" s="62"/>
      <c r="I77" s="62">
        <v>136</v>
      </c>
      <c r="J77" s="62"/>
      <c r="K77" s="62">
        <v>259</v>
      </c>
      <c r="L77" s="21"/>
      <c r="M77" s="47">
        <v>-47.49</v>
      </c>
    </row>
    <row r="78" spans="1:13" s="1" customFormat="1" ht="12.75" customHeight="1">
      <c r="A78" s="24" t="s">
        <v>228</v>
      </c>
      <c r="B78" s="20"/>
      <c r="C78" s="62">
        <v>7036</v>
      </c>
      <c r="D78" s="62"/>
      <c r="E78" s="48" t="s">
        <v>70</v>
      </c>
      <c r="F78" s="62"/>
      <c r="G78" s="48" t="s">
        <v>70</v>
      </c>
      <c r="H78" s="62"/>
      <c r="I78" s="62">
        <v>7036</v>
      </c>
      <c r="J78" s="62"/>
      <c r="K78" s="62">
        <v>7779</v>
      </c>
      <c r="L78" s="21"/>
      <c r="M78" s="47">
        <v>-9.55</v>
      </c>
    </row>
    <row r="79" spans="1:13" ht="12.75" customHeight="1">
      <c r="A79" s="24" t="s">
        <v>168</v>
      </c>
      <c r="B79" s="20"/>
      <c r="C79" s="62">
        <v>200</v>
      </c>
      <c r="D79" s="62"/>
      <c r="E79" s="48" t="s">
        <v>70</v>
      </c>
      <c r="F79" s="62"/>
      <c r="G79" s="48" t="s">
        <v>70</v>
      </c>
      <c r="H79" s="62"/>
      <c r="I79" s="62">
        <v>200</v>
      </c>
      <c r="J79" s="62"/>
      <c r="K79" s="45" t="s">
        <v>70</v>
      </c>
      <c r="L79" s="21"/>
      <c r="M79" s="47" t="s">
        <v>230</v>
      </c>
    </row>
    <row r="80" spans="1:13" ht="12.75" customHeight="1">
      <c r="A80" s="24" t="s">
        <v>169</v>
      </c>
      <c r="B80" s="20"/>
      <c r="C80" s="62">
        <v>3292</v>
      </c>
      <c r="D80" s="62"/>
      <c r="E80" s="48" t="s">
        <v>70</v>
      </c>
      <c r="F80" s="62"/>
      <c r="G80" s="48" t="s">
        <v>70</v>
      </c>
      <c r="H80" s="62"/>
      <c r="I80" s="62">
        <v>3292</v>
      </c>
      <c r="J80" s="62"/>
      <c r="K80" s="45">
        <v>3006</v>
      </c>
      <c r="L80" s="21"/>
      <c r="M80" s="47">
        <v>9.51</v>
      </c>
    </row>
    <row r="81" spans="1:13" ht="12.75" customHeight="1">
      <c r="A81" s="36" t="s">
        <v>229</v>
      </c>
      <c r="B81" s="20"/>
      <c r="C81" s="63">
        <v>268</v>
      </c>
      <c r="D81" s="62"/>
      <c r="E81" s="51" t="s">
        <v>70</v>
      </c>
      <c r="F81" s="62"/>
      <c r="G81" s="51" t="s">
        <v>70</v>
      </c>
      <c r="H81" s="62"/>
      <c r="I81" s="63">
        <v>268</v>
      </c>
      <c r="J81" s="62"/>
      <c r="K81" s="49" t="s">
        <v>70</v>
      </c>
      <c r="L81" s="21"/>
      <c r="M81" s="50" t="s">
        <v>230</v>
      </c>
    </row>
    <row r="82" spans="1:13" ht="12.75" customHeight="1">
      <c r="A82" s="24" t="s">
        <v>231</v>
      </c>
      <c r="B82" s="20"/>
      <c r="C82" s="62">
        <v>1209</v>
      </c>
      <c r="D82" s="62"/>
      <c r="E82" s="48" t="s">
        <v>70</v>
      </c>
      <c r="F82" s="62"/>
      <c r="G82" s="48" t="s">
        <v>70</v>
      </c>
      <c r="H82" s="62"/>
      <c r="I82" s="62">
        <v>1209</v>
      </c>
      <c r="J82" s="62"/>
      <c r="K82" s="62">
        <v>1285</v>
      </c>
      <c r="L82" s="21"/>
      <c r="M82" s="47">
        <v>-5.91</v>
      </c>
    </row>
    <row r="83" spans="1:13" s="1" customFormat="1" ht="12.75" customHeight="1">
      <c r="A83" s="24" t="s">
        <v>172</v>
      </c>
      <c r="B83" s="20"/>
      <c r="C83" s="62">
        <v>758</v>
      </c>
      <c r="D83" s="62"/>
      <c r="E83" s="48" t="s">
        <v>70</v>
      </c>
      <c r="F83" s="62"/>
      <c r="G83" s="48" t="s">
        <v>70</v>
      </c>
      <c r="H83" s="62"/>
      <c r="I83" s="62">
        <v>758</v>
      </c>
      <c r="J83" s="62"/>
      <c r="K83" s="62">
        <v>775</v>
      </c>
      <c r="L83" s="21"/>
      <c r="M83" s="47">
        <v>-2.19</v>
      </c>
    </row>
    <row r="84" spans="1:13" ht="12.75" customHeight="1">
      <c r="A84" s="24" t="s">
        <v>232</v>
      </c>
      <c r="B84" s="20"/>
      <c r="C84" s="62">
        <v>6495</v>
      </c>
      <c r="D84" s="62"/>
      <c r="E84" s="48" t="s">
        <v>70</v>
      </c>
      <c r="F84" s="62"/>
      <c r="G84" s="48" t="s">
        <v>70</v>
      </c>
      <c r="H84" s="62"/>
      <c r="I84" s="62">
        <v>6495</v>
      </c>
      <c r="J84" s="62"/>
      <c r="K84" s="62">
        <v>7068</v>
      </c>
      <c r="L84" s="21"/>
      <c r="M84" s="47">
        <v>-8.11</v>
      </c>
    </row>
    <row r="85" spans="1:13" ht="12.75" customHeight="1">
      <c r="A85" s="24" t="s">
        <v>233</v>
      </c>
      <c r="B85" s="20"/>
      <c r="C85" s="62">
        <v>12137</v>
      </c>
      <c r="D85" s="62"/>
      <c r="E85" s="48" t="s">
        <v>70</v>
      </c>
      <c r="F85" s="62"/>
      <c r="G85" s="48" t="s">
        <v>70</v>
      </c>
      <c r="H85" s="62"/>
      <c r="I85" s="62">
        <v>12137</v>
      </c>
      <c r="J85" s="62"/>
      <c r="K85" s="62">
        <v>9956</v>
      </c>
      <c r="L85" s="21"/>
      <c r="M85" s="47">
        <v>21.91</v>
      </c>
    </row>
    <row r="86" spans="1:13" ht="12.75" customHeight="1">
      <c r="A86" s="36" t="s">
        <v>175</v>
      </c>
      <c r="B86" s="20"/>
      <c r="C86" s="63">
        <v>3191</v>
      </c>
      <c r="D86" s="62"/>
      <c r="E86" s="51" t="s">
        <v>70</v>
      </c>
      <c r="F86" s="62"/>
      <c r="G86" s="51" t="s">
        <v>70</v>
      </c>
      <c r="H86" s="62"/>
      <c r="I86" s="63">
        <v>3191</v>
      </c>
      <c r="J86" s="62"/>
      <c r="K86" s="63">
        <v>4392</v>
      </c>
      <c r="L86" s="21"/>
      <c r="M86" s="50">
        <v>-27.35</v>
      </c>
    </row>
    <row r="87" spans="1:13" ht="12.75" customHeight="1">
      <c r="A87" s="24" t="s">
        <v>176</v>
      </c>
      <c r="B87" s="20"/>
      <c r="C87" s="62">
        <v>2461</v>
      </c>
      <c r="D87" s="62"/>
      <c r="E87" s="48" t="s">
        <v>70</v>
      </c>
      <c r="F87" s="62"/>
      <c r="G87" s="48" t="s">
        <v>70</v>
      </c>
      <c r="H87" s="62"/>
      <c r="I87" s="62">
        <v>2461</v>
      </c>
      <c r="J87" s="62"/>
      <c r="K87" s="62">
        <v>2741</v>
      </c>
      <c r="L87" s="21"/>
      <c r="M87" s="47">
        <v>-10.22</v>
      </c>
    </row>
    <row r="88" spans="1:13" ht="12.75" customHeight="1">
      <c r="A88" s="24" t="s">
        <v>177</v>
      </c>
      <c r="B88" s="20"/>
      <c r="C88" s="62">
        <v>5135</v>
      </c>
      <c r="D88" s="62"/>
      <c r="E88" s="48" t="s">
        <v>70</v>
      </c>
      <c r="F88" s="62"/>
      <c r="G88" s="48" t="s">
        <v>70</v>
      </c>
      <c r="H88" s="62"/>
      <c r="I88" s="62">
        <v>5135</v>
      </c>
      <c r="J88" s="62"/>
      <c r="K88" s="62">
        <v>5320</v>
      </c>
      <c r="L88" s="21"/>
      <c r="M88" s="47">
        <v>-3.48</v>
      </c>
    </row>
    <row r="89" spans="1:13" s="1" customFormat="1" ht="12.75" customHeight="1">
      <c r="A89" s="24" t="s">
        <v>178</v>
      </c>
      <c r="B89" s="20"/>
      <c r="C89" s="62">
        <v>597</v>
      </c>
      <c r="D89" s="62"/>
      <c r="E89" s="48" t="s">
        <v>70</v>
      </c>
      <c r="F89" s="62"/>
      <c r="G89" s="48" t="s">
        <v>70</v>
      </c>
      <c r="H89" s="62"/>
      <c r="I89" s="62">
        <v>597</v>
      </c>
      <c r="J89" s="62"/>
      <c r="K89" s="62">
        <v>701</v>
      </c>
      <c r="L89" s="21"/>
      <c r="M89" s="47">
        <v>-14.84</v>
      </c>
    </row>
    <row r="90" spans="1:13" ht="12.75" customHeight="1">
      <c r="A90" s="24" t="s">
        <v>234</v>
      </c>
      <c r="B90" s="20"/>
      <c r="C90" s="62">
        <v>5589</v>
      </c>
      <c r="D90" s="62"/>
      <c r="E90" s="48" t="s">
        <v>70</v>
      </c>
      <c r="F90" s="62"/>
      <c r="G90" s="48" t="s">
        <v>70</v>
      </c>
      <c r="H90" s="62"/>
      <c r="I90" s="62">
        <v>5589</v>
      </c>
      <c r="J90" s="62"/>
      <c r="K90" s="62">
        <v>6075</v>
      </c>
      <c r="L90" s="21"/>
      <c r="M90" s="47">
        <v>-8</v>
      </c>
    </row>
    <row r="91" spans="1:13" ht="12.75" customHeight="1">
      <c r="A91" s="36" t="s">
        <v>180</v>
      </c>
      <c r="B91" s="65"/>
      <c r="C91" s="63">
        <v>874</v>
      </c>
      <c r="D91" s="63"/>
      <c r="E91" s="51" t="s">
        <v>70</v>
      </c>
      <c r="F91" s="63"/>
      <c r="G91" s="51" t="s">
        <v>70</v>
      </c>
      <c r="H91" s="63"/>
      <c r="I91" s="63">
        <v>874</v>
      </c>
      <c r="J91" s="63"/>
      <c r="K91" s="63">
        <v>677</v>
      </c>
      <c r="L91" s="57"/>
      <c r="M91" s="50">
        <v>29.1</v>
      </c>
    </row>
  </sheetData>
  <printOptions horizontalCentered="1"/>
  <pageMargins left="0.984251968503937" right="0.5905511811023623" top="1.7716535433070868" bottom="0.9448818897637796" header="0.5118110236220472" footer="0.5118110236220472"/>
  <pageSetup firstPageNumber="28" useFirstPageNumber="1" fitToHeight="2" horizontalDpi="300" verticalDpi="300" orientation="portrait" paperSize="9" r:id="rId1"/>
  <rowBreaks count="1" manualBreakCount="1">
    <brk id="50" max="6553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M85"/>
  <sheetViews>
    <sheetView showGridLines="0" workbookViewId="0" topLeftCell="A1">
      <selection activeCell="A86" sqref="A86"/>
    </sheetView>
  </sheetViews>
  <sheetFormatPr defaultColWidth="11.421875" defaultRowHeight="12.75"/>
  <cols>
    <col min="1" max="1" width="25.7109375" style="0" customWidth="1"/>
    <col min="2" max="2" width="0.71875" style="0" customWidth="1"/>
    <col min="3" max="3" width="8.7109375" style="0" customWidth="1"/>
    <col min="4" max="4" width="0.85546875" style="0" customWidth="1"/>
    <col min="5" max="5" width="8.7109375" style="0" customWidth="1"/>
    <col min="6" max="6" width="0.85546875" style="0" customWidth="1"/>
    <col min="7" max="7" width="9.7109375" style="0" customWidth="1"/>
    <col min="8" max="8" width="0.85546875" style="0" customWidth="1"/>
    <col min="9" max="9" width="8.7109375" style="0" customWidth="1"/>
    <col min="10" max="10" width="0.85546875" style="0" customWidth="1"/>
    <col min="11" max="11" width="8.7109375" style="0" customWidth="1"/>
    <col min="12" max="12" width="0.85546875" style="0" customWidth="1"/>
    <col min="13" max="13" width="9.7109375" style="0" customWidth="1"/>
  </cols>
  <sheetData>
    <row r="1" ht="16.5">
      <c r="A1" s="191" t="s">
        <v>1</v>
      </c>
    </row>
    <row r="2" ht="18">
      <c r="A2" s="192"/>
    </row>
    <row r="3" spans="1:13" ht="18">
      <c r="A3" s="189" t="s">
        <v>249</v>
      </c>
      <c r="B3" s="154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</row>
    <row r="4" spans="1:13" ht="18" customHeight="1">
      <c r="A4" s="189" t="s">
        <v>250</v>
      </c>
      <c r="B4" s="154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29" t="s">
        <v>77</v>
      </c>
    </row>
    <row r="5" spans="1:13" ht="4.5" customHeight="1" thickBot="1">
      <c r="A5" s="83"/>
      <c r="B5" s="154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77"/>
    </row>
    <row r="6" spans="1:13" s="41" customFormat="1" ht="13.5" customHeight="1">
      <c r="A6" s="178" t="s">
        <v>78</v>
      </c>
      <c r="B6" s="178"/>
      <c r="C6" s="178" t="s">
        <v>79</v>
      </c>
      <c r="D6" s="178"/>
      <c r="E6" s="178"/>
      <c r="F6" s="178"/>
      <c r="G6" s="178"/>
      <c r="H6" s="178"/>
      <c r="I6" s="178"/>
      <c r="J6" s="178"/>
      <c r="K6" s="178" t="s">
        <v>80</v>
      </c>
      <c r="L6" s="178"/>
      <c r="M6" s="178" t="s">
        <v>81</v>
      </c>
    </row>
    <row r="7" spans="1:13" s="41" customFormat="1" ht="13.5" customHeight="1">
      <c r="A7" s="179" t="s">
        <v>82</v>
      </c>
      <c r="B7" s="179"/>
      <c r="C7" s="180" t="s">
        <v>183</v>
      </c>
      <c r="D7" s="180"/>
      <c r="E7" s="180" t="s">
        <v>184</v>
      </c>
      <c r="F7" s="180"/>
      <c r="G7" s="180"/>
      <c r="H7" s="180"/>
      <c r="I7" s="180"/>
      <c r="J7" s="179"/>
      <c r="K7" s="35" t="s">
        <v>88</v>
      </c>
      <c r="L7" s="179"/>
      <c r="M7" s="35" t="s">
        <v>185</v>
      </c>
    </row>
    <row r="8" spans="1:13" s="41" customFormat="1" ht="13.5" customHeight="1">
      <c r="A8" s="179" t="s">
        <v>82</v>
      </c>
      <c r="B8" s="179"/>
      <c r="C8" s="179" t="s">
        <v>244</v>
      </c>
      <c r="D8" s="179"/>
      <c r="E8" s="180" t="s">
        <v>187</v>
      </c>
      <c r="F8" s="180"/>
      <c r="G8" s="180" t="s">
        <v>188</v>
      </c>
      <c r="H8" s="180"/>
      <c r="I8" s="180" t="s">
        <v>189</v>
      </c>
      <c r="J8" s="179"/>
      <c r="K8" s="35" t="s">
        <v>183</v>
      </c>
      <c r="L8" s="179"/>
      <c r="M8" s="179" t="s">
        <v>96</v>
      </c>
    </row>
    <row r="9" spans="1:13" s="41" customFormat="1" ht="13.5" customHeight="1">
      <c r="A9" s="92"/>
      <c r="B9" s="179"/>
      <c r="C9" s="92"/>
      <c r="D9" s="179"/>
      <c r="E9" s="92"/>
      <c r="F9" s="179"/>
      <c r="G9" s="92" t="s">
        <v>191</v>
      </c>
      <c r="H9" s="179"/>
      <c r="I9" s="92"/>
      <c r="J9" s="179"/>
      <c r="K9" s="179" t="s">
        <v>248</v>
      </c>
      <c r="L9" s="179"/>
      <c r="M9" s="179" t="s">
        <v>238</v>
      </c>
    </row>
    <row r="10" spans="1:13" ht="12.75" customHeight="1">
      <c r="A10" s="59" t="s">
        <v>64</v>
      </c>
      <c r="B10" s="19"/>
      <c r="C10" s="60">
        <v>162461</v>
      </c>
      <c r="D10" s="77"/>
      <c r="E10" s="60">
        <v>147871</v>
      </c>
      <c r="F10" s="77"/>
      <c r="G10" s="78" t="s">
        <v>70</v>
      </c>
      <c r="H10" s="77"/>
      <c r="I10" s="60">
        <v>14590</v>
      </c>
      <c r="J10" s="77"/>
      <c r="K10" s="60">
        <v>160178</v>
      </c>
      <c r="L10" s="23"/>
      <c r="M10" s="61">
        <v>1.43</v>
      </c>
    </row>
    <row r="11" spans="1:13" ht="12.75" customHeight="1">
      <c r="A11" s="53" t="s">
        <v>193</v>
      </c>
      <c r="B11" s="19"/>
      <c r="C11" s="54">
        <v>148311</v>
      </c>
      <c r="D11" s="77"/>
      <c r="E11" s="54">
        <v>147871</v>
      </c>
      <c r="F11" s="77"/>
      <c r="G11" s="55" t="s">
        <v>70</v>
      </c>
      <c r="H11" s="77"/>
      <c r="I11" s="54">
        <v>440</v>
      </c>
      <c r="J11" s="77"/>
      <c r="K11" s="54">
        <v>146663</v>
      </c>
      <c r="L11" s="23"/>
      <c r="M11" s="56">
        <v>1.12</v>
      </c>
    </row>
    <row r="12" spans="1:13" ht="12.75" customHeight="1">
      <c r="A12" s="18" t="s">
        <v>103</v>
      </c>
      <c r="B12" s="19"/>
      <c r="C12" s="77">
        <v>1677</v>
      </c>
      <c r="D12" s="77"/>
      <c r="E12" s="77">
        <v>1677</v>
      </c>
      <c r="F12" s="77"/>
      <c r="G12" s="79" t="s">
        <v>70</v>
      </c>
      <c r="H12" s="77"/>
      <c r="I12" s="79" t="s">
        <v>70</v>
      </c>
      <c r="J12" s="77"/>
      <c r="K12" s="77">
        <v>1425</v>
      </c>
      <c r="L12" s="23"/>
      <c r="M12" s="80">
        <v>17.68</v>
      </c>
    </row>
    <row r="13" spans="1:13" ht="12.75" customHeight="1">
      <c r="A13" s="18" t="s">
        <v>194</v>
      </c>
      <c r="B13" s="19"/>
      <c r="C13" s="77">
        <v>2445</v>
      </c>
      <c r="D13" s="77"/>
      <c r="E13" s="77">
        <v>2445</v>
      </c>
      <c r="F13" s="77"/>
      <c r="G13" s="79" t="s">
        <v>70</v>
      </c>
      <c r="H13" s="77"/>
      <c r="I13" s="79" t="s">
        <v>70</v>
      </c>
      <c r="J13" s="77"/>
      <c r="K13" s="77">
        <v>2361</v>
      </c>
      <c r="L13" s="23"/>
      <c r="M13" s="80">
        <v>3.56</v>
      </c>
    </row>
    <row r="14" spans="1:13" ht="12.75" customHeight="1">
      <c r="A14" s="18" t="s">
        <v>195</v>
      </c>
      <c r="B14" s="19"/>
      <c r="C14" s="77">
        <v>489</v>
      </c>
      <c r="D14" s="77"/>
      <c r="E14" s="77">
        <v>489</v>
      </c>
      <c r="F14" s="77"/>
      <c r="G14" s="79" t="s">
        <v>70</v>
      </c>
      <c r="H14" s="77"/>
      <c r="I14" s="79" t="s">
        <v>70</v>
      </c>
      <c r="J14" s="77"/>
      <c r="K14" s="77">
        <v>455</v>
      </c>
      <c r="L14" s="23"/>
      <c r="M14" s="80">
        <v>7.47</v>
      </c>
    </row>
    <row r="15" spans="1:13" ht="12.75" customHeight="1">
      <c r="A15" s="18" t="s">
        <v>106</v>
      </c>
      <c r="B15" s="19"/>
      <c r="C15" s="77">
        <v>1773</v>
      </c>
      <c r="D15" s="77"/>
      <c r="E15" s="77">
        <v>1773</v>
      </c>
      <c r="F15" s="77"/>
      <c r="G15" s="79" t="s">
        <v>70</v>
      </c>
      <c r="H15" s="77"/>
      <c r="I15" s="79" t="s">
        <v>70</v>
      </c>
      <c r="J15" s="77"/>
      <c r="K15" s="77">
        <v>1691</v>
      </c>
      <c r="L15" s="23"/>
      <c r="M15" s="80">
        <v>4.85</v>
      </c>
    </row>
    <row r="16" spans="1:13" ht="12.75" customHeight="1">
      <c r="A16" s="36" t="s">
        <v>196</v>
      </c>
      <c r="B16" s="19"/>
      <c r="C16" s="49">
        <v>1322</v>
      </c>
      <c r="D16" s="77"/>
      <c r="E16" s="49">
        <v>1322</v>
      </c>
      <c r="F16" s="49"/>
      <c r="G16" s="51" t="s">
        <v>70</v>
      </c>
      <c r="H16" s="77"/>
      <c r="I16" s="51" t="s">
        <v>70</v>
      </c>
      <c r="J16" s="77"/>
      <c r="K16" s="49">
        <v>1145</v>
      </c>
      <c r="L16" s="23"/>
      <c r="M16" s="50">
        <v>15.46</v>
      </c>
    </row>
    <row r="17" spans="1:13" ht="12.75" customHeight="1">
      <c r="A17" s="18" t="s">
        <v>108</v>
      </c>
      <c r="B17" s="19"/>
      <c r="C17" s="77">
        <v>633</v>
      </c>
      <c r="D17" s="77"/>
      <c r="E17" s="77">
        <v>633</v>
      </c>
      <c r="F17" s="77"/>
      <c r="G17" s="79" t="s">
        <v>70</v>
      </c>
      <c r="H17" s="77"/>
      <c r="I17" s="79" t="s">
        <v>70</v>
      </c>
      <c r="J17" s="77"/>
      <c r="K17" s="77">
        <v>652</v>
      </c>
      <c r="L17" s="23"/>
      <c r="M17" s="80">
        <v>-2.91</v>
      </c>
    </row>
    <row r="18" spans="1:13" ht="12.75" customHeight="1">
      <c r="A18" s="18" t="s">
        <v>197</v>
      </c>
      <c r="B18" s="19"/>
      <c r="C18" s="77">
        <v>584</v>
      </c>
      <c r="D18" s="77"/>
      <c r="E18" s="77">
        <v>584</v>
      </c>
      <c r="F18" s="77"/>
      <c r="G18" s="79" t="s">
        <v>70</v>
      </c>
      <c r="H18" s="77"/>
      <c r="I18" s="79" t="s">
        <v>70</v>
      </c>
      <c r="J18" s="77"/>
      <c r="K18" s="79">
        <v>511</v>
      </c>
      <c r="L18" s="23"/>
      <c r="M18" s="80">
        <v>14.29</v>
      </c>
    </row>
    <row r="19" spans="1:13" ht="12.75" customHeight="1">
      <c r="A19" s="18" t="s">
        <v>110</v>
      </c>
      <c r="B19" s="19"/>
      <c r="C19" s="77">
        <v>1056</v>
      </c>
      <c r="D19" s="77"/>
      <c r="E19" s="77">
        <v>1056</v>
      </c>
      <c r="F19" s="77"/>
      <c r="G19" s="79" t="s">
        <v>70</v>
      </c>
      <c r="H19" s="77"/>
      <c r="I19" s="79" t="s">
        <v>70</v>
      </c>
      <c r="J19" s="77"/>
      <c r="K19" s="77">
        <v>1061</v>
      </c>
      <c r="L19" s="23"/>
      <c r="M19" s="80">
        <v>-0.47</v>
      </c>
    </row>
    <row r="20" spans="1:13" ht="12.75" customHeight="1">
      <c r="A20" s="18" t="s">
        <v>111</v>
      </c>
      <c r="B20" s="19"/>
      <c r="C20" s="77">
        <v>2581</v>
      </c>
      <c r="D20" s="77"/>
      <c r="E20" s="77">
        <v>2581</v>
      </c>
      <c r="F20" s="77"/>
      <c r="G20" s="79" t="s">
        <v>70</v>
      </c>
      <c r="H20" s="77"/>
      <c r="I20" s="79" t="s">
        <v>70</v>
      </c>
      <c r="J20" s="77"/>
      <c r="K20" s="77">
        <v>2718</v>
      </c>
      <c r="L20" s="23"/>
      <c r="M20" s="80">
        <v>-5.04</v>
      </c>
    </row>
    <row r="21" spans="1:13" ht="12.75" customHeight="1">
      <c r="A21" s="36" t="s">
        <v>112</v>
      </c>
      <c r="B21" s="19"/>
      <c r="C21" s="49">
        <v>3083</v>
      </c>
      <c r="D21" s="77"/>
      <c r="E21" s="49">
        <v>3083</v>
      </c>
      <c r="F21" s="77"/>
      <c r="G21" s="51" t="s">
        <v>70</v>
      </c>
      <c r="H21" s="77"/>
      <c r="I21" s="51" t="s">
        <v>70</v>
      </c>
      <c r="J21" s="77"/>
      <c r="K21" s="49">
        <v>2856</v>
      </c>
      <c r="L21" s="23"/>
      <c r="M21" s="50">
        <v>7.95</v>
      </c>
    </row>
    <row r="22" spans="1:13" ht="12.75" customHeight="1">
      <c r="A22" s="18" t="s">
        <v>198</v>
      </c>
      <c r="B22" s="19"/>
      <c r="C22" s="77">
        <v>2398</v>
      </c>
      <c r="D22" s="77"/>
      <c r="E22" s="77">
        <v>2398</v>
      </c>
      <c r="F22" s="77"/>
      <c r="G22" s="79" t="s">
        <v>70</v>
      </c>
      <c r="H22" s="77"/>
      <c r="I22" s="79" t="s">
        <v>70</v>
      </c>
      <c r="J22" s="77"/>
      <c r="K22" s="77">
        <v>2247</v>
      </c>
      <c r="L22" s="23"/>
      <c r="M22" s="80">
        <v>6.72</v>
      </c>
    </row>
    <row r="23" spans="1:13" ht="12.75" customHeight="1">
      <c r="A23" s="18" t="s">
        <v>114</v>
      </c>
      <c r="B23" s="19"/>
      <c r="C23" s="77">
        <v>1939</v>
      </c>
      <c r="D23" s="77"/>
      <c r="E23" s="77">
        <v>1939</v>
      </c>
      <c r="F23" s="77"/>
      <c r="G23" s="79" t="s">
        <v>70</v>
      </c>
      <c r="H23" s="77"/>
      <c r="I23" s="79" t="s">
        <v>70</v>
      </c>
      <c r="J23" s="77"/>
      <c r="K23" s="77">
        <v>1763</v>
      </c>
      <c r="L23" s="23"/>
      <c r="M23" s="80">
        <v>9.98</v>
      </c>
    </row>
    <row r="24" spans="1:13" ht="12.75" customHeight="1">
      <c r="A24" s="18" t="s">
        <v>199</v>
      </c>
      <c r="B24" s="19"/>
      <c r="C24" s="77">
        <v>1795</v>
      </c>
      <c r="D24" s="77"/>
      <c r="E24" s="77">
        <v>1795</v>
      </c>
      <c r="F24" s="77"/>
      <c r="G24" s="79" t="s">
        <v>70</v>
      </c>
      <c r="H24" s="77"/>
      <c r="I24" s="79" t="s">
        <v>70</v>
      </c>
      <c r="J24" s="77"/>
      <c r="K24" s="77">
        <v>1908</v>
      </c>
      <c r="L24" s="23"/>
      <c r="M24" s="80">
        <v>-5.92</v>
      </c>
    </row>
    <row r="25" spans="1:13" ht="12.75" customHeight="1">
      <c r="A25" s="18" t="s">
        <v>116</v>
      </c>
      <c r="B25" s="19"/>
      <c r="C25" s="77">
        <v>5067</v>
      </c>
      <c r="D25" s="77"/>
      <c r="E25" s="77">
        <v>5067</v>
      </c>
      <c r="F25" s="77"/>
      <c r="G25" s="79" t="s">
        <v>70</v>
      </c>
      <c r="H25" s="77"/>
      <c r="I25" s="79" t="s">
        <v>70</v>
      </c>
      <c r="J25" s="77"/>
      <c r="K25" s="77">
        <v>5025</v>
      </c>
      <c r="L25" s="23"/>
      <c r="M25" s="80">
        <v>0.84</v>
      </c>
    </row>
    <row r="26" spans="1:13" ht="12.75" customHeight="1">
      <c r="A26" s="36" t="s">
        <v>117</v>
      </c>
      <c r="B26" s="19"/>
      <c r="C26" s="49">
        <v>1867</v>
      </c>
      <c r="D26" s="77"/>
      <c r="E26" s="49">
        <v>1867</v>
      </c>
      <c r="F26" s="77"/>
      <c r="G26" s="51" t="s">
        <v>70</v>
      </c>
      <c r="H26" s="77"/>
      <c r="I26" s="51" t="s">
        <v>70</v>
      </c>
      <c r="J26" s="77"/>
      <c r="K26" s="49">
        <v>1867</v>
      </c>
      <c r="L26" s="23"/>
      <c r="M26" s="50">
        <v>0</v>
      </c>
    </row>
    <row r="27" spans="1:13" ht="12.75" customHeight="1">
      <c r="A27" s="18" t="s">
        <v>200</v>
      </c>
      <c r="B27" s="19"/>
      <c r="C27" s="77">
        <v>573</v>
      </c>
      <c r="D27" s="77"/>
      <c r="E27" s="77">
        <v>573</v>
      </c>
      <c r="F27" s="77"/>
      <c r="G27" s="79" t="s">
        <v>70</v>
      </c>
      <c r="H27" s="77"/>
      <c r="I27" s="79" t="s">
        <v>70</v>
      </c>
      <c r="J27" s="77"/>
      <c r="K27" s="77">
        <v>580</v>
      </c>
      <c r="L27" s="23"/>
      <c r="M27" s="80">
        <v>-1.21</v>
      </c>
    </row>
    <row r="28" spans="1:13" ht="12.75" customHeight="1">
      <c r="A28" s="18" t="s">
        <v>201</v>
      </c>
      <c r="B28" s="19"/>
      <c r="C28" s="81" t="s">
        <v>251</v>
      </c>
      <c r="D28" s="77"/>
      <c r="E28" s="81" t="s">
        <v>251</v>
      </c>
      <c r="F28" s="77"/>
      <c r="G28" s="79" t="s">
        <v>70</v>
      </c>
      <c r="H28" s="77"/>
      <c r="I28" s="79" t="s">
        <v>70</v>
      </c>
      <c r="J28" s="77"/>
      <c r="K28" s="77">
        <v>4837</v>
      </c>
      <c r="L28" s="23"/>
      <c r="M28" s="80">
        <v>0</v>
      </c>
    </row>
    <row r="29" spans="1:13" ht="12.75" customHeight="1">
      <c r="A29" s="18" t="s">
        <v>206</v>
      </c>
      <c r="B29" s="19"/>
      <c r="C29" s="77">
        <v>292</v>
      </c>
      <c r="D29" s="77"/>
      <c r="E29" s="77">
        <v>292</v>
      </c>
      <c r="F29" s="77"/>
      <c r="G29" s="79" t="s">
        <v>70</v>
      </c>
      <c r="H29" s="77"/>
      <c r="I29" s="79" t="s">
        <v>70</v>
      </c>
      <c r="J29" s="77"/>
      <c r="K29" s="77">
        <v>306</v>
      </c>
      <c r="L29" s="23"/>
      <c r="M29" s="80">
        <v>-4.58</v>
      </c>
    </row>
    <row r="30" spans="1:13" ht="12.75" customHeight="1">
      <c r="A30" s="18" t="s">
        <v>207</v>
      </c>
      <c r="B30" s="19"/>
      <c r="C30" s="77">
        <v>112</v>
      </c>
      <c r="D30" s="77"/>
      <c r="E30" s="77">
        <v>112</v>
      </c>
      <c r="F30" s="77"/>
      <c r="G30" s="79" t="s">
        <v>70</v>
      </c>
      <c r="H30" s="77"/>
      <c r="I30" s="79" t="s">
        <v>70</v>
      </c>
      <c r="J30" s="77"/>
      <c r="K30" s="77">
        <v>107</v>
      </c>
      <c r="L30" s="23"/>
      <c r="M30" s="80">
        <v>4.67</v>
      </c>
    </row>
    <row r="31" spans="1:13" ht="12.75" customHeight="1">
      <c r="A31" s="36" t="s">
        <v>127</v>
      </c>
      <c r="B31" s="19"/>
      <c r="C31" s="49">
        <v>415</v>
      </c>
      <c r="D31" s="77"/>
      <c r="E31" s="49">
        <v>415</v>
      </c>
      <c r="F31" s="77"/>
      <c r="G31" s="51" t="s">
        <v>70</v>
      </c>
      <c r="H31" s="77"/>
      <c r="I31" s="51" t="s">
        <v>70</v>
      </c>
      <c r="J31" s="77"/>
      <c r="K31" s="49">
        <v>516</v>
      </c>
      <c r="L31" s="23"/>
      <c r="M31" s="50">
        <v>-19.57</v>
      </c>
    </row>
    <row r="32" spans="1:13" ht="12.75" customHeight="1">
      <c r="A32" s="18" t="s">
        <v>208</v>
      </c>
      <c r="B32" s="19"/>
      <c r="C32" s="77">
        <v>1750</v>
      </c>
      <c r="D32" s="77"/>
      <c r="E32" s="77">
        <v>1750</v>
      </c>
      <c r="F32" s="77"/>
      <c r="G32" s="79" t="s">
        <v>70</v>
      </c>
      <c r="H32" s="77"/>
      <c r="I32" s="79" t="s">
        <v>70</v>
      </c>
      <c r="J32" s="77"/>
      <c r="K32" s="77">
        <v>1668</v>
      </c>
      <c r="L32" s="23"/>
      <c r="M32" s="80">
        <v>4.92</v>
      </c>
    </row>
    <row r="33" spans="1:13" ht="12.75" customHeight="1">
      <c r="A33" s="18" t="s">
        <v>129</v>
      </c>
      <c r="B33" s="19"/>
      <c r="C33" s="77">
        <v>881</v>
      </c>
      <c r="D33" s="77"/>
      <c r="E33" s="77">
        <v>881</v>
      </c>
      <c r="F33" s="77"/>
      <c r="G33" s="79" t="s">
        <v>70</v>
      </c>
      <c r="H33" s="77"/>
      <c r="I33" s="79" t="s">
        <v>70</v>
      </c>
      <c r="J33" s="77"/>
      <c r="K33" s="77">
        <v>1065</v>
      </c>
      <c r="L33" s="23"/>
      <c r="M33" s="80">
        <v>-17.28</v>
      </c>
    </row>
    <row r="34" spans="1:13" ht="12.75" customHeight="1">
      <c r="A34" s="18" t="s">
        <v>209</v>
      </c>
      <c r="B34" s="19"/>
      <c r="C34" s="77">
        <v>164</v>
      </c>
      <c r="D34" s="77"/>
      <c r="E34" s="77">
        <v>164</v>
      </c>
      <c r="F34" s="77"/>
      <c r="G34" s="79" t="s">
        <v>70</v>
      </c>
      <c r="H34" s="77"/>
      <c r="I34" s="79" t="s">
        <v>70</v>
      </c>
      <c r="J34" s="77"/>
      <c r="K34" s="77">
        <v>168</v>
      </c>
      <c r="L34" s="23"/>
      <c r="M34" s="80">
        <v>-2.38</v>
      </c>
    </row>
    <row r="35" spans="1:13" ht="12.75" customHeight="1">
      <c r="A35" s="18" t="s">
        <v>131</v>
      </c>
      <c r="B35" s="19"/>
      <c r="C35" s="77">
        <v>1175</v>
      </c>
      <c r="D35" s="77"/>
      <c r="E35" s="77">
        <v>1175</v>
      </c>
      <c r="F35" s="77"/>
      <c r="G35" s="79" t="s">
        <v>70</v>
      </c>
      <c r="H35" s="77"/>
      <c r="I35" s="79" t="s">
        <v>70</v>
      </c>
      <c r="J35" s="77"/>
      <c r="K35" s="77">
        <v>948</v>
      </c>
      <c r="L35" s="23"/>
      <c r="M35" s="80">
        <v>23.95</v>
      </c>
    </row>
    <row r="36" spans="1:13" ht="12.75" customHeight="1">
      <c r="A36" s="36" t="s">
        <v>210</v>
      </c>
      <c r="B36" s="19"/>
      <c r="C36" s="49">
        <v>1213</v>
      </c>
      <c r="D36" s="77"/>
      <c r="E36" s="49">
        <v>1213</v>
      </c>
      <c r="F36" s="77"/>
      <c r="G36" s="51" t="s">
        <v>70</v>
      </c>
      <c r="H36" s="77"/>
      <c r="I36" s="51" t="s">
        <v>70</v>
      </c>
      <c r="J36" s="77"/>
      <c r="K36" s="49">
        <v>1243</v>
      </c>
      <c r="L36" s="23"/>
      <c r="M36" s="50">
        <v>-2.41</v>
      </c>
    </row>
    <row r="37" spans="1:13" ht="12.75" customHeight="1">
      <c r="A37" s="18" t="s">
        <v>211</v>
      </c>
      <c r="B37" s="19"/>
      <c r="C37" s="77">
        <v>3779</v>
      </c>
      <c r="D37" s="77"/>
      <c r="E37" s="77">
        <v>3779</v>
      </c>
      <c r="F37" s="77"/>
      <c r="G37" s="79" t="s">
        <v>70</v>
      </c>
      <c r="H37" s="77"/>
      <c r="I37" s="79" t="s">
        <v>70</v>
      </c>
      <c r="J37" s="77"/>
      <c r="K37" s="77">
        <v>3990</v>
      </c>
      <c r="L37" s="23"/>
      <c r="M37" s="80">
        <v>-5.29</v>
      </c>
    </row>
    <row r="38" spans="1:13" ht="12.75" customHeight="1">
      <c r="A38" s="18" t="s">
        <v>134</v>
      </c>
      <c r="B38" s="19"/>
      <c r="C38" s="77">
        <v>1682</v>
      </c>
      <c r="D38" s="77"/>
      <c r="E38" s="77">
        <v>1682</v>
      </c>
      <c r="F38" s="77"/>
      <c r="G38" s="79" t="s">
        <v>70</v>
      </c>
      <c r="H38" s="77"/>
      <c r="I38" s="79" t="s">
        <v>70</v>
      </c>
      <c r="J38" s="77"/>
      <c r="K38" s="77">
        <v>1568</v>
      </c>
      <c r="L38" s="23"/>
      <c r="M38" s="80">
        <v>7.27</v>
      </c>
    </row>
    <row r="39" spans="1:13" ht="12.75" customHeight="1">
      <c r="A39" s="18" t="s">
        <v>212</v>
      </c>
      <c r="B39" s="19"/>
      <c r="C39" s="77">
        <v>1102</v>
      </c>
      <c r="D39" s="77"/>
      <c r="E39" s="77">
        <v>1102</v>
      </c>
      <c r="F39" s="77"/>
      <c r="G39" s="79" t="s">
        <v>70</v>
      </c>
      <c r="H39" s="77"/>
      <c r="I39" s="79" t="s">
        <v>70</v>
      </c>
      <c r="J39" s="77"/>
      <c r="K39" s="77">
        <v>1057</v>
      </c>
      <c r="L39" s="23"/>
      <c r="M39" s="80">
        <v>4.26</v>
      </c>
    </row>
    <row r="40" spans="1:13" ht="12.75" customHeight="1">
      <c r="A40" s="18" t="s">
        <v>213</v>
      </c>
      <c r="B40" s="19"/>
      <c r="C40" s="77">
        <v>3504</v>
      </c>
      <c r="D40" s="77"/>
      <c r="E40" s="77">
        <v>3504</v>
      </c>
      <c r="F40" s="77"/>
      <c r="G40" s="79" t="s">
        <v>70</v>
      </c>
      <c r="H40" s="77"/>
      <c r="I40" s="79" t="s">
        <v>70</v>
      </c>
      <c r="J40" s="77"/>
      <c r="K40" s="77">
        <v>3486</v>
      </c>
      <c r="L40" s="23"/>
      <c r="M40" s="80">
        <v>0.52</v>
      </c>
    </row>
    <row r="41" spans="1:13" ht="12.75" customHeight="1">
      <c r="A41" s="36" t="s">
        <v>138</v>
      </c>
      <c r="B41" s="19"/>
      <c r="C41" s="49">
        <v>7336</v>
      </c>
      <c r="D41" s="77"/>
      <c r="E41" s="49">
        <v>7336</v>
      </c>
      <c r="F41" s="77"/>
      <c r="G41" s="51" t="s">
        <v>70</v>
      </c>
      <c r="H41" s="77"/>
      <c r="I41" s="51" t="s">
        <v>70</v>
      </c>
      <c r="J41" s="77"/>
      <c r="K41" s="49">
        <v>7570</v>
      </c>
      <c r="L41" s="23"/>
      <c r="M41" s="50">
        <v>-3.09</v>
      </c>
    </row>
    <row r="42" spans="1:13" ht="12.75" customHeight="1">
      <c r="A42" s="18" t="s">
        <v>214</v>
      </c>
      <c r="B42" s="19"/>
      <c r="C42" s="77">
        <v>2638</v>
      </c>
      <c r="D42" s="77"/>
      <c r="E42" s="77">
        <v>2638</v>
      </c>
      <c r="F42" s="77"/>
      <c r="G42" s="79" t="s">
        <v>70</v>
      </c>
      <c r="H42" s="77"/>
      <c r="I42" s="79" t="s">
        <v>70</v>
      </c>
      <c r="J42" s="77"/>
      <c r="K42" s="77">
        <v>2634</v>
      </c>
      <c r="L42" s="23"/>
      <c r="M42" s="80">
        <v>0.15</v>
      </c>
    </row>
    <row r="43" spans="1:13" ht="12.75" customHeight="1">
      <c r="A43" s="18" t="s">
        <v>215</v>
      </c>
      <c r="B43" s="19"/>
      <c r="C43" s="77">
        <v>1374</v>
      </c>
      <c r="D43" s="77"/>
      <c r="E43" s="77">
        <v>1374</v>
      </c>
      <c r="F43" s="77"/>
      <c r="G43" s="79" t="s">
        <v>70</v>
      </c>
      <c r="H43" s="77"/>
      <c r="I43" s="79" t="s">
        <v>70</v>
      </c>
      <c r="J43" s="77"/>
      <c r="K43" s="77">
        <v>1360</v>
      </c>
      <c r="L43" s="23"/>
      <c r="M43" s="80">
        <v>1.03</v>
      </c>
    </row>
    <row r="44" spans="1:13" ht="12.75" customHeight="1">
      <c r="A44" s="18" t="s">
        <v>141</v>
      </c>
      <c r="B44" s="19"/>
      <c r="C44" s="77">
        <v>15144</v>
      </c>
      <c r="D44" s="77"/>
      <c r="E44" s="77">
        <v>15144</v>
      </c>
      <c r="F44" s="77"/>
      <c r="G44" s="79" t="s">
        <v>70</v>
      </c>
      <c r="H44" s="77"/>
      <c r="I44" s="79" t="s">
        <v>70</v>
      </c>
      <c r="J44" s="77"/>
      <c r="K44" s="77">
        <v>15129</v>
      </c>
      <c r="L44" s="23"/>
      <c r="M44" s="80">
        <v>0.1</v>
      </c>
    </row>
    <row r="45" spans="1:13" ht="12.75" customHeight="1">
      <c r="A45" s="18" t="s">
        <v>142</v>
      </c>
      <c r="B45" s="19"/>
      <c r="C45" s="77">
        <v>21826</v>
      </c>
      <c r="D45" s="77"/>
      <c r="E45" s="77">
        <v>21386</v>
      </c>
      <c r="F45" s="77"/>
      <c r="G45" s="79" t="s">
        <v>70</v>
      </c>
      <c r="H45" s="77"/>
      <c r="I45" s="77">
        <v>440</v>
      </c>
      <c r="J45" s="77"/>
      <c r="K45" s="77">
        <v>23563</v>
      </c>
      <c r="L45" s="23"/>
      <c r="M45" s="80">
        <v>-7.37</v>
      </c>
    </row>
    <row r="46" spans="1:13" ht="12.75" customHeight="1">
      <c r="A46" s="36" t="s">
        <v>143</v>
      </c>
      <c r="B46" s="19"/>
      <c r="C46" s="49">
        <v>14169</v>
      </c>
      <c r="D46" s="77"/>
      <c r="E46" s="49">
        <v>14169</v>
      </c>
      <c r="F46" s="77"/>
      <c r="G46" s="49" t="s">
        <v>70</v>
      </c>
      <c r="H46" s="77"/>
      <c r="I46" s="49" t="s">
        <v>70</v>
      </c>
      <c r="J46" s="77"/>
      <c r="K46" s="49">
        <v>14572</v>
      </c>
      <c r="L46" s="23"/>
      <c r="M46" s="50">
        <v>-2.77</v>
      </c>
    </row>
    <row r="47" spans="1:13" ht="12.75" customHeight="1">
      <c r="A47" s="18" t="s">
        <v>216</v>
      </c>
      <c r="B47" s="19"/>
      <c r="C47" s="77">
        <v>242</v>
      </c>
      <c r="D47" s="77"/>
      <c r="E47" s="77">
        <v>242</v>
      </c>
      <c r="F47" s="77"/>
      <c r="G47" s="79" t="s">
        <v>70</v>
      </c>
      <c r="H47" s="77"/>
      <c r="I47" s="79" t="s">
        <v>70</v>
      </c>
      <c r="J47" s="77"/>
      <c r="K47" s="77">
        <v>180</v>
      </c>
      <c r="L47" s="23"/>
      <c r="M47" s="80">
        <v>34.44</v>
      </c>
    </row>
    <row r="48" spans="1:13" s="1" customFormat="1" ht="12.75" customHeight="1">
      <c r="A48" s="24" t="s">
        <v>217</v>
      </c>
      <c r="B48" s="20"/>
      <c r="C48" s="77">
        <v>1843</v>
      </c>
      <c r="D48" s="77"/>
      <c r="E48" s="77">
        <v>1843</v>
      </c>
      <c r="F48" s="77"/>
      <c r="G48" s="79" t="s">
        <v>70</v>
      </c>
      <c r="H48" s="77"/>
      <c r="I48" s="79" t="s">
        <v>70</v>
      </c>
      <c r="J48" s="45"/>
      <c r="K48" s="45">
        <v>1722</v>
      </c>
      <c r="L48" s="22"/>
      <c r="M48" s="47">
        <v>7.03</v>
      </c>
    </row>
    <row r="49" spans="1:13" ht="12.75" customHeight="1">
      <c r="A49" s="18" t="s">
        <v>150</v>
      </c>
      <c r="B49" s="19"/>
      <c r="C49" s="77">
        <v>655</v>
      </c>
      <c r="D49" s="77"/>
      <c r="E49" s="77">
        <v>655</v>
      </c>
      <c r="F49" s="77"/>
      <c r="G49" s="79" t="s">
        <v>70</v>
      </c>
      <c r="H49" s="77"/>
      <c r="I49" s="79" t="s">
        <v>70</v>
      </c>
      <c r="J49" s="77"/>
      <c r="K49" s="79">
        <v>426</v>
      </c>
      <c r="L49" s="23"/>
      <c r="M49" s="80">
        <v>53.76</v>
      </c>
    </row>
    <row r="50" spans="1:13" s="1" customFormat="1" ht="12.75" customHeight="1">
      <c r="A50" s="36" t="s">
        <v>151</v>
      </c>
      <c r="B50" s="20"/>
      <c r="C50" s="49">
        <v>597</v>
      </c>
      <c r="D50" s="45"/>
      <c r="E50" s="49">
        <v>597</v>
      </c>
      <c r="F50" s="45"/>
      <c r="G50" s="51" t="s">
        <v>70</v>
      </c>
      <c r="H50" s="45"/>
      <c r="I50" s="51" t="s">
        <v>70</v>
      </c>
      <c r="J50" s="45"/>
      <c r="K50" s="49">
        <v>621</v>
      </c>
      <c r="L50" s="22"/>
      <c r="M50" s="50">
        <v>-3.86</v>
      </c>
    </row>
    <row r="51" ht="12.75" customHeight="1">
      <c r="A51" s="21" t="s">
        <v>252</v>
      </c>
    </row>
    <row r="52" ht="11.25" customHeight="1">
      <c r="A52" s="21" t="s">
        <v>241</v>
      </c>
    </row>
    <row r="53" spans="1:13" ht="18.75" customHeight="1">
      <c r="A53" s="189" t="s">
        <v>249</v>
      </c>
      <c r="B53" s="154"/>
      <c r="C53" s="155"/>
      <c r="D53" s="155"/>
      <c r="E53" s="155"/>
      <c r="F53" s="155"/>
      <c r="G53" s="155"/>
      <c r="H53" s="155"/>
      <c r="I53" s="155"/>
      <c r="J53" s="155"/>
      <c r="K53" s="155"/>
      <c r="L53" s="155"/>
      <c r="M53" s="155"/>
    </row>
    <row r="54" spans="1:13" s="127" customFormat="1" ht="24" customHeight="1" thickBot="1">
      <c r="A54" s="189" t="s">
        <v>250</v>
      </c>
      <c r="B54" s="83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177" t="s">
        <v>149</v>
      </c>
    </row>
    <row r="55" spans="1:13" s="41" customFormat="1" ht="13.5" customHeight="1">
      <c r="A55" s="178" t="s">
        <v>78</v>
      </c>
      <c r="B55" s="178"/>
      <c r="C55" s="178" t="s">
        <v>79</v>
      </c>
      <c r="D55" s="178"/>
      <c r="E55" s="178"/>
      <c r="F55" s="178"/>
      <c r="G55" s="178"/>
      <c r="H55" s="178"/>
      <c r="I55" s="178"/>
      <c r="J55" s="178"/>
      <c r="K55" s="178" t="s">
        <v>80</v>
      </c>
      <c r="L55" s="178"/>
      <c r="M55" s="178" t="s">
        <v>81</v>
      </c>
    </row>
    <row r="56" spans="1:13" s="41" customFormat="1" ht="13.5" customHeight="1">
      <c r="A56" s="179" t="s">
        <v>82</v>
      </c>
      <c r="B56" s="179"/>
      <c r="C56" s="180" t="s">
        <v>183</v>
      </c>
      <c r="D56" s="180"/>
      <c r="E56" s="180" t="s">
        <v>184</v>
      </c>
      <c r="F56" s="180"/>
      <c r="G56" s="180"/>
      <c r="H56" s="180"/>
      <c r="I56" s="180"/>
      <c r="J56" s="179"/>
      <c r="K56" s="35" t="s">
        <v>88</v>
      </c>
      <c r="L56" s="179"/>
      <c r="M56" s="35" t="s">
        <v>185</v>
      </c>
    </row>
    <row r="57" spans="1:13" s="41" customFormat="1" ht="13.5" customHeight="1">
      <c r="A57" s="179" t="s">
        <v>82</v>
      </c>
      <c r="B57" s="179"/>
      <c r="C57" s="179" t="s">
        <v>186</v>
      </c>
      <c r="D57" s="179"/>
      <c r="E57" s="180" t="s">
        <v>187</v>
      </c>
      <c r="F57" s="180"/>
      <c r="G57" s="180" t="s">
        <v>188</v>
      </c>
      <c r="H57" s="180"/>
      <c r="I57" s="180" t="s">
        <v>189</v>
      </c>
      <c r="J57" s="179"/>
      <c r="K57" s="35" t="s">
        <v>183</v>
      </c>
      <c r="L57" s="179"/>
      <c r="M57" s="179" t="s">
        <v>96</v>
      </c>
    </row>
    <row r="58" spans="1:13" s="41" customFormat="1" ht="13.5" customHeight="1">
      <c r="A58" s="92"/>
      <c r="B58" s="179"/>
      <c r="C58" s="92" t="s">
        <v>82</v>
      </c>
      <c r="D58" s="179"/>
      <c r="E58" s="92"/>
      <c r="F58" s="179"/>
      <c r="G58" s="92" t="s">
        <v>191</v>
      </c>
      <c r="H58" s="179"/>
      <c r="I58" s="92"/>
      <c r="J58" s="179"/>
      <c r="K58" s="92" t="s">
        <v>248</v>
      </c>
      <c r="L58" s="179"/>
      <c r="M58" s="92" t="s">
        <v>238</v>
      </c>
    </row>
    <row r="59" spans="1:13" ht="12.75" customHeight="1">
      <c r="A59" s="18" t="s">
        <v>152</v>
      </c>
      <c r="B59" s="19"/>
      <c r="C59" s="77">
        <v>1023</v>
      </c>
      <c r="D59" s="77"/>
      <c r="E59" s="77">
        <v>1023</v>
      </c>
      <c r="F59" s="77"/>
      <c r="G59" s="79" t="s">
        <v>70</v>
      </c>
      <c r="H59" s="77"/>
      <c r="I59" s="79" t="s">
        <v>70</v>
      </c>
      <c r="J59" s="77"/>
      <c r="K59" s="77">
        <v>1024</v>
      </c>
      <c r="L59" s="23"/>
      <c r="M59" s="80">
        <v>-0.1</v>
      </c>
    </row>
    <row r="60" spans="1:13" ht="12.75" customHeight="1">
      <c r="A60" s="24" t="s">
        <v>220</v>
      </c>
      <c r="B60" s="20"/>
      <c r="C60" s="45">
        <v>1140</v>
      </c>
      <c r="D60" s="45"/>
      <c r="E60" s="45">
        <v>1140</v>
      </c>
      <c r="F60" s="45"/>
      <c r="G60" s="48" t="s">
        <v>70</v>
      </c>
      <c r="H60" s="45"/>
      <c r="I60" s="48" t="s">
        <v>70</v>
      </c>
      <c r="J60" s="45"/>
      <c r="K60" s="45">
        <v>1181</v>
      </c>
      <c r="L60" s="22"/>
      <c r="M60" s="47">
        <v>-3.47</v>
      </c>
    </row>
    <row r="61" spans="1:13" s="1" customFormat="1" ht="12.75" customHeight="1">
      <c r="A61" s="24" t="s">
        <v>221</v>
      </c>
      <c r="B61" s="20"/>
      <c r="C61" s="45">
        <v>10634</v>
      </c>
      <c r="D61" s="45"/>
      <c r="E61" s="45">
        <v>10634</v>
      </c>
      <c r="F61" s="45"/>
      <c r="G61" s="48" t="s">
        <v>70</v>
      </c>
      <c r="H61" s="45"/>
      <c r="I61" s="48" t="s">
        <v>70</v>
      </c>
      <c r="J61" s="45"/>
      <c r="K61" s="45">
        <v>10504</v>
      </c>
      <c r="L61" s="22"/>
      <c r="M61" s="47">
        <v>1.24</v>
      </c>
    </row>
    <row r="62" spans="1:13" s="41" customFormat="1" ht="13.5" customHeight="1">
      <c r="A62" s="24" t="s">
        <v>222</v>
      </c>
      <c r="B62" s="19"/>
      <c r="C62" s="45">
        <v>4519</v>
      </c>
      <c r="D62" s="77"/>
      <c r="E62" s="45">
        <v>4519</v>
      </c>
      <c r="F62" s="77"/>
      <c r="G62" s="48" t="s">
        <v>70</v>
      </c>
      <c r="H62" s="77"/>
      <c r="I62" s="48" t="s">
        <v>70</v>
      </c>
      <c r="J62" s="77"/>
      <c r="K62" s="45">
        <v>2253</v>
      </c>
      <c r="L62" s="23"/>
      <c r="M62" s="47">
        <v>100.58</v>
      </c>
    </row>
    <row r="63" spans="1:13" ht="12.75" customHeight="1">
      <c r="A63" s="36" t="s">
        <v>156</v>
      </c>
      <c r="B63" s="19"/>
      <c r="C63" s="49">
        <v>1336</v>
      </c>
      <c r="D63" s="77"/>
      <c r="E63" s="49">
        <v>1336</v>
      </c>
      <c r="F63" s="77"/>
      <c r="G63" s="51" t="s">
        <v>70</v>
      </c>
      <c r="H63" s="77"/>
      <c r="I63" s="51" t="s">
        <v>70</v>
      </c>
      <c r="J63" s="77"/>
      <c r="K63" s="49">
        <v>1349</v>
      </c>
      <c r="L63" s="23"/>
      <c r="M63" s="50">
        <v>-0.96</v>
      </c>
    </row>
    <row r="64" spans="1:13" ht="12.75" customHeight="1">
      <c r="A64" s="18" t="s">
        <v>157</v>
      </c>
      <c r="B64" s="19"/>
      <c r="C64" s="77">
        <v>5373</v>
      </c>
      <c r="D64" s="77"/>
      <c r="E64" s="77">
        <v>5373</v>
      </c>
      <c r="F64" s="77"/>
      <c r="G64" s="79" t="s">
        <v>70</v>
      </c>
      <c r="H64" s="77"/>
      <c r="I64" s="79" t="s">
        <v>70</v>
      </c>
      <c r="J64" s="77"/>
      <c r="K64" s="77">
        <v>5080</v>
      </c>
      <c r="L64" s="23"/>
      <c r="M64" s="80">
        <v>5.77</v>
      </c>
    </row>
    <row r="65" spans="1:13" ht="12.75" customHeight="1">
      <c r="A65" s="18" t="s">
        <v>158</v>
      </c>
      <c r="B65" s="19"/>
      <c r="C65" s="77">
        <v>4374</v>
      </c>
      <c r="D65" s="77"/>
      <c r="E65" s="77">
        <v>4374</v>
      </c>
      <c r="F65" s="77"/>
      <c r="G65" s="79" t="s">
        <v>70</v>
      </c>
      <c r="H65" s="77"/>
      <c r="I65" s="79" t="s">
        <v>70</v>
      </c>
      <c r="J65" s="77"/>
      <c r="K65" s="77">
        <v>4381</v>
      </c>
      <c r="L65" s="23"/>
      <c r="M65" s="80">
        <v>-0.16</v>
      </c>
    </row>
    <row r="66" spans="1:13" ht="12.75" customHeight="1">
      <c r="A66" s="36" t="s">
        <v>223</v>
      </c>
      <c r="B66" s="19"/>
      <c r="C66" s="49">
        <v>3900</v>
      </c>
      <c r="D66" s="77"/>
      <c r="E66" s="49">
        <v>3900</v>
      </c>
      <c r="F66" s="77"/>
      <c r="G66" s="51" t="s">
        <v>70</v>
      </c>
      <c r="H66" s="77"/>
      <c r="I66" s="51" t="s">
        <v>70</v>
      </c>
      <c r="J66" s="77"/>
      <c r="K66" s="49">
        <v>3890</v>
      </c>
      <c r="L66" s="23"/>
      <c r="M66" s="50">
        <v>0.26</v>
      </c>
    </row>
    <row r="67" spans="1:13" ht="12.75" customHeight="1">
      <c r="A67" s="53" t="s">
        <v>224</v>
      </c>
      <c r="B67" s="19"/>
      <c r="C67" s="54">
        <v>14150</v>
      </c>
      <c r="D67" s="77"/>
      <c r="E67" s="55" t="s">
        <v>70</v>
      </c>
      <c r="F67" s="77"/>
      <c r="G67" s="55" t="s">
        <v>70</v>
      </c>
      <c r="H67" s="77"/>
      <c r="I67" s="54">
        <v>14150</v>
      </c>
      <c r="J67" s="77"/>
      <c r="K67" s="54">
        <v>13515</v>
      </c>
      <c r="L67" s="23"/>
      <c r="M67" s="56">
        <v>4.7</v>
      </c>
    </row>
    <row r="68" spans="1:13" ht="12.75" customHeight="1">
      <c r="A68" s="18" t="s">
        <v>225</v>
      </c>
      <c r="B68" s="19"/>
      <c r="C68" s="77">
        <v>2991</v>
      </c>
      <c r="D68" s="77"/>
      <c r="E68" s="79" t="s">
        <v>70</v>
      </c>
      <c r="F68" s="77"/>
      <c r="G68" s="79" t="s">
        <v>70</v>
      </c>
      <c r="H68" s="77"/>
      <c r="I68" s="77">
        <v>2991</v>
      </c>
      <c r="J68" s="77"/>
      <c r="K68" s="77">
        <v>2922</v>
      </c>
      <c r="L68" s="23"/>
      <c r="M68" s="80">
        <v>2.36</v>
      </c>
    </row>
    <row r="69" spans="1:13" ht="12.75" customHeight="1">
      <c r="A69" s="18" t="s">
        <v>226</v>
      </c>
      <c r="B69" s="19"/>
      <c r="C69" s="77">
        <v>377</v>
      </c>
      <c r="D69" s="77"/>
      <c r="E69" s="79" t="s">
        <v>70</v>
      </c>
      <c r="F69" s="77"/>
      <c r="G69" s="79" t="s">
        <v>70</v>
      </c>
      <c r="H69" s="77"/>
      <c r="I69" s="77">
        <v>377</v>
      </c>
      <c r="J69" s="77"/>
      <c r="K69" s="77">
        <v>398</v>
      </c>
      <c r="L69" s="23"/>
      <c r="M69" s="80">
        <v>-5.28</v>
      </c>
    </row>
    <row r="70" spans="1:13" ht="12.75" customHeight="1">
      <c r="A70" s="24" t="s">
        <v>163</v>
      </c>
      <c r="B70" s="20"/>
      <c r="C70" s="45">
        <v>81</v>
      </c>
      <c r="D70" s="45"/>
      <c r="E70" s="48" t="s">
        <v>70</v>
      </c>
      <c r="F70" s="45"/>
      <c r="G70" s="48" t="s">
        <v>70</v>
      </c>
      <c r="H70" s="45"/>
      <c r="I70" s="45">
        <v>81</v>
      </c>
      <c r="J70" s="45"/>
      <c r="K70" s="77">
        <v>44</v>
      </c>
      <c r="L70" s="46"/>
      <c r="M70" s="47">
        <v>84.09</v>
      </c>
    </row>
    <row r="71" spans="1:13" ht="12.75" customHeight="1">
      <c r="A71" s="18" t="s">
        <v>227</v>
      </c>
      <c r="B71" s="19"/>
      <c r="C71" s="77">
        <v>76</v>
      </c>
      <c r="D71" s="77"/>
      <c r="E71" s="79" t="s">
        <v>70</v>
      </c>
      <c r="F71" s="77"/>
      <c r="G71" s="79" t="s">
        <v>70</v>
      </c>
      <c r="H71" s="77"/>
      <c r="I71" s="77">
        <v>76</v>
      </c>
      <c r="J71" s="77"/>
      <c r="K71" s="77" t="s">
        <v>70</v>
      </c>
      <c r="L71" s="23"/>
      <c r="M71" s="80" t="s">
        <v>230</v>
      </c>
    </row>
    <row r="72" spans="1:13" ht="12.75" customHeight="1">
      <c r="A72" s="36" t="s">
        <v>166</v>
      </c>
      <c r="B72" s="19"/>
      <c r="C72" s="49">
        <v>37</v>
      </c>
      <c r="D72" s="77"/>
      <c r="E72" s="51" t="s">
        <v>70</v>
      </c>
      <c r="F72" s="77"/>
      <c r="G72" s="51" t="s">
        <v>70</v>
      </c>
      <c r="H72" s="77"/>
      <c r="I72" s="49">
        <v>37</v>
      </c>
      <c r="J72" s="77"/>
      <c r="K72" s="49">
        <v>96</v>
      </c>
      <c r="L72" s="23"/>
      <c r="M72" s="50">
        <v>-61.46</v>
      </c>
    </row>
    <row r="73" spans="1:13" ht="12.75" customHeight="1">
      <c r="A73" s="24" t="s">
        <v>228</v>
      </c>
      <c r="B73" s="19"/>
      <c r="C73" s="45">
        <v>1034</v>
      </c>
      <c r="D73" s="77"/>
      <c r="E73" s="48" t="s">
        <v>70</v>
      </c>
      <c r="F73" s="77"/>
      <c r="G73" s="48" t="s">
        <v>70</v>
      </c>
      <c r="H73" s="77"/>
      <c r="I73" s="45">
        <v>1034</v>
      </c>
      <c r="J73" s="77"/>
      <c r="K73" s="45">
        <v>969</v>
      </c>
      <c r="L73" s="23"/>
      <c r="M73" s="47">
        <v>6.71</v>
      </c>
    </row>
    <row r="74" spans="1:13" s="1" customFormat="1" ht="12.75" customHeight="1">
      <c r="A74" s="24" t="s">
        <v>169</v>
      </c>
      <c r="B74" s="20"/>
      <c r="C74" s="45">
        <v>1190</v>
      </c>
      <c r="D74" s="45"/>
      <c r="E74" s="48" t="s">
        <v>70</v>
      </c>
      <c r="F74" s="45"/>
      <c r="G74" s="48" t="s">
        <v>70</v>
      </c>
      <c r="H74" s="45"/>
      <c r="I74" s="45">
        <v>1190</v>
      </c>
      <c r="J74" s="45"/>
      <c r="K74" s="45">
        <v>938</v>
      </c>
      <c r="L74" s="22"/>
      <c r="M74" s="47">
        <v>26.87</v>
      </c>
    </row>
    <row r="75" spans="1:13" ht="12.75" customHeight="1">
      <c r="A75" s="18" t="s">
        <v>229</v>
      </c>
      <c r="B75" s="19"/>
      <c r="C75" s="77">
        <v>9</v>
      </c>
      <c r="D75" s="77"/>
      <c r="E75" s="79" t="s">
        <v>70</v>
      </c>
      <c r="F75" s="77"/>
      <c r="G75" s="79" t="s">
        <v>70</v>
      </c>
      <c r="H75" s="77"/>
      <c r="I75" s="77">
        <v>9</v>
      </c>
      <c r="J75" s="77"/>
      <c r="K75" s="45" t="s">
        <v>70</v>
      </c>
      <c r="L75" s="23"/>
      <c r="M75" s="80" t="s">
        <v>230</v>
      </c>
    </row>
    <row r="76" spans="1:13" ht="12.75" customHeight="1">
      <c r="A76" s="18" t="s">
        <v>231</v>
      </c>
      <c r="B76" s="19"/>
      <c r="C76" s="77">
        <v>355</v>
      </c>
      <c r="D76" s="77"/>
      <c r="E76" s="79" t="s">
        <v>70</v>
      </c>
      <c r="F76" s="77"/>
      <c r="G76" s="79" t="s">
        <v>70</v>
      </c>
      <c r="H76" s="77"/>
      <c r="I76" s="77">
        <v>355</v>
      </c>
      <c r="J76" s="77"/>
      <c r="K76" s="77">
        <v>316</v>
      </c>
      <c r="L76" s="23"/>
      <c r="M76" s="80">
        <v>12.34</v>
      </c>
    </row>
    <row r="77" spans="1:13" ht="12.75" customHeight="1">
      <c r="A77" s="36" t="s">
        <v>172</v>
      </c>
      <c r="B77" s="19"/>
      <c r="C77" s="49">
        <v>386</v>
      </c>
      <c r="D77" s="77"/>
      <c r="E77" s="51" t="s">
        <v>70</v>
      </c>
      <c r="F77" s="77"/>
      <c r="G77" s="51" t="s">
        <v>70</v>
      </c>
      <c r="H77" s="77"/>
      <c r="I77" s="49">
        <v>386</v>
      </c>
      <c r="J77" s="77"/>
      <c r="K77" s="49">
        <v>325</v>
      </c>
      <c r="L77" s="23"/>
      <c r="M77" s="50">
        <v>18.77</v>
      </c>
    </row>
    <row r="78" spans="1:13" ht="12.75" customHeight="1">
      <c r="A78" s="24" t="s">
        <v>232</v>
      </c>
      <c r="B78" s="19"/>
      <c r="C78" s="45">
        <v>2325</v>
      </c>
      <c r="D78" s="77"/>
      <c r="E78" s="48" t="s">
        <v>70</v>
      </c>
      <c r="F78" s="77"/>
      <c r="G78" s="48" t="s">
        <v>70</v>
      </c>
      <c r="H78" s="77"/>
      <c r="I78" s="45">
        <v>2325</v>
      </c>
      <c r="J78" s="77"/>
      <c r="K78" s="45">
        <v>2453</v>
      </c>
      <c r="L78" s="23"/>
      <c r="M78" s="47">
        <v>-5.22</v>
      </c>
    </row>
    <row r="79" spans="1:13" s="1" customFormat="1" ht="12.75" customHeight="1">
      <c r="A79" s="24" t="s">
        <v>233</v>
      </c>
      <c r="B79" s="20"/>
      <c r="C79" s="45">
        <v>485</v>
      </c>
      <c r="D79" s="45"/>
      <c r="E79" s="48" t="s">
        <v>70</v>
      </c>
      <c r="F79" s="45"/>
      <c r="G79" s="48" t="s">
        <v>70</v>
      </c>
      <c r="H79" s="45"/>
      <c r="I79" s="45">
        <v>485</v>
      </c>
      <c r="J79" s="45"/>
      <c r="K79" s="45">
        <v>377</v>
      </c>
      <c r="L79" s="22"/>
      <c r="M79" s="47">
        <v>28.65</v>
      </c>
    </row>
    <row r="80" spans="1:13" s="1" customFormat="1" ht="12.75" customHeight="1">
      <c r="A80" s="24" t="s">
        <v>175</v>
      </c>
      <c r="B80" s="20"/>
      <c r="C80" s="45">
        <v>1559</v>
      </c>
      <c r="D80" s="45"/>
      <c r="E80" s="48" t="s">
        <v>70</v>
      </c>
      <c r="F80" s="45"/>
      <c r="G80" s="48" t="s">
        <v>70</v>
      </c>
      <c r="H80" s="45"/>
      <c r="I80" s="45">
        <v>1559</v>
      </c>
      <c r="J80" s="45"/>
      <c r="K80" s="45">
        <v>1562</v>
      </c>
      <c r="L80" s="22"/>
      <c r="M80" s="47">
        <v>-0.19</v>
      </c>
    </row>
    <row r="81" spans="1:13" s="1" customFormat="1" ht="12.75" customHeight="1">
      <c r="A81" s="24" t="s">
        <v>176</v>
      </c>
      <c r="B81" s="20"/>
      <c r="C81" s="45">
        <v>1084</v>
      </c>
      <c r="D81" s="45"/>
      <c r="E81" s="48" t="s">
        <v>70</v>
      </c>
      <c r="F81" s="45"/>
      <c r="G81" s="48" t="s">
        <v>70</v>
      </c>
      <c r="H81" s="45"/>
      <c r="I81" s="45">
        <v>1084</v>
      </c>
      <c r="J81" s="45"/>
      <c r="K81" s="45">
        <v>1140</v>
      </c>
      <c r="L81" s="22"/>
      <c r="M81" s="47">
        <v>-4.91</v>
      </c>
    </row>
    <row r="82" spans="1:13" s="1" customFormat="1" ht="12.75" customHeight="1">
      <c r="A82" s="24" t="s">
        <v>177</v>
      </c>
      <c r="B82" s="20"/>
      <c r="C82" s="45">
        <v>1201</v>
      </c>
      <c r="D82" s="45"/>
      <c r="E82" s="48" t="s">
        <v>70</v>
      </c>
      <c r="F82" s="45"/>
      <c r="G82" s="48" t="s">
        <v>70</v>
      </c>
      <c r="H82" s="45"/>
      <c r="I82" s="45">
        <v>1201</v>
      </c>
      <c r="J82" s="45"/>
      <c r="K82" s="45">
        <v>1284</v>
      </c>
      <c r="L82" s="22"/>
      <c r="M82" s="47">
        <v>-6.46</v>
      </c>
    </row>
    <row r="83" spans="1:13" s="1" customFormat="1" ht="12.75" customHeight="1">
      <c r="A83" s="24" t="s">
        <v>178</v>
      </c>
      <c r="B83" s="20"/>
      <c r="C83" s="45">
        <v>325</v>
      </c>
      <c r="D83" s="45"/>
      <c r="E83" s="48" t="s">
        <v>70</v>
      </c>
      <c r="F83" s="45"/>
      <c r="G83" s="48" t="s">
        <v>70</v>
      </c>
      <c r="H83" s="45"/>
      <c r="I83" s="45">
        <v>325</v>
      </c>
      <c r="J83" s="45"/>
      <c r="K83" s="45">
        <v>296</v>
      </c>
      <c r="L83" s="22"/>
      <c r="M83" s="47">
        <v>9.8</v>
      </c>
    </row>
    <row r="84" spans="1:13" s="1" customFormat="1" ht="12.75" customHeight="1">
      <c r="A84" s="24" t="s">
        <v>234</v>
      </c>
      <c r="B84" s="20"/>
      <c r="C84" s="45">
        <v>457</v>
      </c>
      <c r="D84" s="45"/>
      <c r="E84" s="48" t="s">
        <v>70</v>
      </c>
      <c r="F84" s="45"/>
      <c r="G84" s="48" t="s">
        <v>70</v>
      </c>
      <c r="H84" s="45"/>
      <c r="I84" s="45">
        <v>457</v>
      </c>
      <c r="J84" s="45"/>
      <c r="K84" s="45">
        <v>263</v>
      </c>
      <c r="L84" s="22"/>
      <c r="M84" s="47">
        <v>73.76</v>
      </c>
    </row>
    <row r="85" spans="1:13" ht="12.75" customHeight="1">
      <c r="A85" s="36" t="s">
        <v>180</v>
      </c>
      <c r="B85" s="65"/>
      <c r="C85" s="49">
        <v>178</v>
      </c>
      <c r="D85" s="49"/>
      <c r="E85" s="51" t="s">
        <v>70</v>
      </c>
      <c r="F85" s="49"/>
      <c r="G85" s="51" t="s">
        <v>70</v>
      </c>
      <c r="H85" s="49"/>
      <c r="I85" s="49">
        <v>178</v>
      </c>
      <c r="J85" s="49"/>
      <c r="K85" s="49">
        <v>132</v>
      </c>
      <c r="L85" s="82"/>
      <c r="M85" s="50">
        <v>34.85</v>
      </c>
    </row>
  </sheetData>
  <printOptions horizontalCentered="1"/>
  <pageMargins left="0.984251968503937" right="0.5905511811023623" top="1.7716535433070868" bottom="0.9448818897637796" header="0.5118110236220472" footer="0.5118110236220472"/>
  <pageSetup firstPageNumber="30" useFirstPageNumber="1" fitToHeight="2" horizontalDpi="300" verticalDpi="300" orientation="portrait" paperSize="9" scale="98" r:id="rId1"/>
  <rowBreaks count="1" manualBreakCount="1">
    <brk id="50" max="6553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I36"/>
  <sheetViews>
    <sheetView showGridLines="0" workbookViewId="0" topLeftCell="A1">
      <selection activeCell="A39" sqref="A39"/>
    </sheetView>
  </sheetViews>
  <sheetFormatPr defaultColWidth="11.421875" defaultRowHeight="12.75"/>
  <cols>
    <col min="1" max="1" width="27.28125" style="0" customWidth="1"/>
    <col min="2" max="2" width="0.85546875" style="0" customWidth="1"/>
    <col min="4" max="4" width="0.85546875" style="0" customWidth="1"/>
    <col min="6" max="6" width="0.85546875" style="0" customWidth="1"/>
    <col min="8" max="8" width="0.85546875" style="0" customWidth="1"/>
  </cols>
  <sheetData>
    <row r="1" ht="16.5">
      <c r="A1" s="191" t="s">
        <v>1</v>
      </c>
    </row>
    <row r="2" ht="18">
      <c r="A2" s="192"/>
    </row>
    <row r="3" spans="1:9" ht="18">
      <c r="A3" s="189" t="s">
        <v>253</v>
      </c>
      <c r="B3" s="154"/>
      <c r="C3" s="155"/>
      <c r="D3" s="155"/>
      <c r="E3" s="155"/>
      <c r="F3" s="155"/>
      <c r="G3" s="155"/>
      <c r="H3" s="155"/>
      <c r="I3" s="155"/>
    </row>
    <row r="4" spans="1:9" ht="18" customHeight="1">
      <c r="A4" s="189" t="s">
        <v>254</v>
      </c>
      <c r="B4" s="154"/>
      <c r="C4" s="155"/>
      <c r="D4" s="155"/>
      <c r="E4" s="155"/>
      <c r="F4" s="155"/>
      <c r="G4" s="155"/>
      <c r="H4" s="155"/>
      <c r="I4" s="155"/>
    </row>
    <row r="5" spans="1:9" ht="18" customHeight="1">
      <c r="A5" s="189" t="s">
        <v>27</v>
      </c>
      <c r="B5" s="154"/>
      <c r="C5" s="155"/>
      <c r="D5" s="155"/>
      <c r="E5" s="155"/>
      <c r="F5" s="155"/>
      <c r="G5" s="155"/>
      <c r="H5" s="155"/>
      <c r="I5" s="129"/>
    </row>
    <row r="6" spans="1:9" ht="4.5" customHeight="1" thickBot="1">
      <c r="A6" s="83"/>
      <c r="B6" s="154"/>
      <c r="C6" s="155"/>
      <c r="D6" s="155"/>
      <c r="E6" s="155"/>
      <c r="F6" s="155"/>
      <c r="G6" s="155"/>
      <c r="H6" s="155"/>
      <c r="I6" s="155"/>
    </row>
    <row r="7" spans="1:9" s="41" customFormat="1" ht="13.5" customHeight="1">
      <c r="A7" s="178" t="s">
        <v>78</v>
      </c>
      <c r="B7" s="178"/>
      <c r="C7" s="178" t="s">
        <v>79</v>
      </c>
      <c r="D7" s="178"/>
      <c r="E7" s="178"/>
      <c r="F7" s="178"/>
      <c r="G7" s="178"/>
      <c r="H7" s="178"/>
      <c r="I7" s="178"/>
    </row>
    <row r="8" spans="1:9" s="41" customFormat="1" ht="13.5" customHeight="1">
      <c r="A8" s="179" t="s">
        <v>82</v>
      </c>
      <c r="B8" s="179"/>
      <c r="C8" s="180" t="s">
        <v>183</v>
      </c>
      <c r="D8" s="180"/>
      <c r="E8" s="180" t="s">
        <v>184</v>
      </c>
      <c r="F8" s="180"/>
      <c r="G8" s="180"/>
      <c r="H8" s="180"/>
      <c r="I8" s="180"/>
    </row>
    <row r="9" spans="1:9" s="41" customFormat="1" ht="13.5" customHeight="1">
      <c r="A9" s="179" t="s">
        <v>82</v>
      </c>
      <c r="B9" s="179"/>
      <c r="C9" s="179" t="s">
        <v>244</v>
      </c>
      <c r="D9" s="179"/>
      <c r="E9" s="180" t="s">
        <v>187</v>
      </c>
      <c r="F9" s="180"/>
      <c r="G9" s="180" t="s">
        <v>188</v>
      </c>
      <c r="H9" s="180"/>
      <c r="I9" s="180" t="s">
        <v>189</v>
      </c>
    </row>
    <row r="10" spans="1:9" s="41" customFormat="1" ht="13.5" customHeight="1">
      <c r="A10" s="92"/>
      <c r="B10" s="179"/>
      <c r="C10" s="92"/>
      <c r="D10" s="179"/>
      <c r="E10" s="92"/>
      <c r="F10" s="179"/>
      <c r="G10" s="92" t="s">
        <v>191</v>
      </c>
      <c r="H10" s="179"/>
      <c r="I10" s="92"/>
    </row>
    <row r="11" spans="1:9" ht="12.75">
      <c r="A11" s="165" t="s">
        <v>255</v>
      </c>
      <c r="C11" s="181">
        <v>5485</v>
      </c>
      <c r="D11" s="140"/>
      <c r="E11" s="181">
        <v>3484</v>
      </c>
      <c r="F11" s="140"/>
      <c r="G11" s="181" t="s">
        <v>230</v>
      </c>
      <c r="H11" s="140"/>
      <c r="I11" s="181">
        <v>2001</v>
      </c>
    </row>
    <row r="12" spans="1:9" ht="12.75">
      <c r="A12" s="167" t="s">
        <v>102</v>
      </c>
      <c r="C12" s="182">
        <v>3791</v>
      </c>
      <c r="D12" s="140"/>
      <c r="E12" s="182">
        <v>3484</v>
      </c>
      <c r="F12" s="140"/>
      <c r="G12" s="182" t="s">
        <v>230</v>
      </c>
      <c r="H12" s="140"/>
      <c r="I12" s="182">
        <v>307</v>
      </c>
    </row>
    <row r="13" spans="1:9" ht="12.75">
      <c r="A13" s="166" t="s">
        <v>107</v>
      </c>
      <c r="C13" s="140">
        <v>945</v>
      </c>
      <c r="D13" s="140"/>
      <c r="E13" s="140">
        <v>945</v>
      </c>
      <c r="F13" s="140"/>
      <c r="G13" s="140" t="s">
        <v>230</v>
      </c>
      <c r="H13" s="140"/>
      <c r="I13" s="140" t="s">
        <v>230</v>
      </c>
    </row>
    <row r="14" spans="1:9" ht="12.75">
      <c r="A14" s="166" t="s">
        <v>256</v>
      </c>
      <c r="C14" s="140">
        <v>19</v>
      </c>
      <c r="D14" s="140"/>
      <c r="E14" s="140">
        <v>19</v>
      </c>
      <c r="F14" s="140"/>
      <c r="G14" s="140" t="s">
        <v>230</v>
      </c>
      <c r="H14" s="140"/>
      <c r="I14" s="140" t="s">
        <v>230</v>
      </c>
    </row>
    <row r="15" spans="1:9" ht="12.75">
      <c r="A15" s="166" t="s">
        <v>257</v>
      </c>
      <c r="C15" s="140">
        <v>67</v>
      </c>
      <c r="D15" s="140"/>
      <c r="E15" s="140">
        <v>67</v>
      </c>
      <c r="F15" s="140"/>
      <c r="G15" s="140" t="s">
        <v>230</v>
      </c>
      <c r="H15" s="140"/>
      <c r="I15" s="140" t="s">
        <v>230</v>
      </c>
    </row>
    <row r="16" spans="1:9" ht="12.75">
      <c r="A16" s="166" t="s">
        <v>258</v>
      </c>
      <c r="C16" s="140">
        <v>1304</v>
      </c>
      <c r="D16" s="140"/>
      <c r="E16" s="140">
        <v>1304</v>
      </c>
      <c r="F16" s="140"/>
      <c r="G16" s="140" t="s">
        <v>230</v>
      </c>
      <c r="H16" s="140"/>
      <c r="I16" s="140" t="s">
        <v>230</v>
      </c>
    </row>
    <row r="17" spans="1:9" ht="12.75">
      <c r="A17" s="168" t="s">
        <v>259</v>
      </c>
      <c r="C17" s="153">
        <v>224</v>
      </c>
      <c r="D17" s="140"/>
      <c r="E17" s="153">
        <v>224</v>
      </c>
      <c r="F17" s="140"/>
      <c r="G17" s="153" t="s">
        <v>230</v>
      </c>
      <c r="H17" s="140"/>
      <c r="I17" s="153" t="s">
        <v>230</v>
      </c>
    </row>
    <row r="18" spans="1:9" ht="12.75">
      <c r="A18" s="166" t="s">
        <v>260</v>
      </c>
      <c r="C18" s="140">
        <v>68</v>
      </c>
      <c r="D18" s="140"/>
      <c r="E18" s="140">
        <v>68</v>
      </c>
      <c r="F18" s="140"/>
      <c r="G18" s="140" t="s">
        <v>230</v>
      </c>
      <c r="H18" s="140"/>
      <c r="I18" s="140" t="s">
        <v>230</v>
      </c>
    </row>
    <row r="19" spans="1:9" ht="12.75">
      <c r="A19" s="166" t="s">
        <v>132</v>
      </c>
      <c r="C19" s="140">
        <v>12</v>
      </c>
      <c r="D19" s="140"/>
      <c r="E19" s="140">
        <v>12</v>
      </c>
      <c r="F19" s="140"/>
      <c r="G19" s="140" t="s">
        <v>230</v>
      </c>
      <c r="H19" s="140"/>
      <c r="I19" s="140" t="s">
        <v>230</v>
      </c>
    </row>
    <row r="20" spans="1:9" ht="12.75">
      <c r="A20" s="166" t="s">
        <v>261</v>
      </c>
      <c r="C20" s="140">
        <v>531</v>
      </c>
      <c r="D20" s="140"/>
      <c r="E20" s="140">
        <v>531</v>
      </c>
      <c r="F20" s="140"/>
      <c r="G20" s="140" t="s">
        <v>230</v>
      </c>
      <c r="H20" s="140"/>
      <c r="I20" s="140" t="s">
        <v>230</v>
      </c>
    </row>
    <row r="21" spans="1:9" ht="12.75">
      <c r="A21" s="166" t="s">
        <v>262</v>
      </c>
      <c r="C21" s="140">
        <v>49</v>
      </c>
      <c r="D21" s="140"/>
      <c r="E21" s="140">
        <v>49</v>
      </c>
      <c r="F21" s="140"/>
      <c r="G21" s="140" t="s">
        <v>230</v>
      </c>
      <c r="H21" s="140"/>
      <c r="I21" s="140" t="s">
        <v>230</v>
      </c>
    </row>
    <row r="22" spans="1:9" ht="12.75">
      <c r="A22" s="168" t="s">
        <v>144</v>
      </c>
      <c r="C22" s="153">
        <v>59</v>
      </c>
      <c r="D22" s="140"/>
      <c r="E22" s="153">
        <v>59</v>
      </c>
      <c r="F22" s="140"/>
      <c r="G22" s="153" t="s">
        <v>230</v>
      </c>
      <c r="H22" s="140"/>
      <c r="I22" s="153" t="s">
        <v>230</v>
      </c>
    </row>
    <row r="23" spans="1:9" ht="12.75">
      <c r="A23" s="166" t="s">
        <v>145</v>
      </c>
      <c r="C23" s="140">
        <v>162</v>
      </c>
      <c r="D23" s="140"/>
      <c r="E23" s="140" t="s">
        <v>230</v>
      </c>
      <c r="F23" s="140"/>
      <c r="G23" s="140" t="s">
        <v>230</v>
      </c>
      <c r="H23" s="140"/>
      <c r="I23" s="140">
        <v>162</v>
      </c>
    </row>
    <row r="24" spans="1:9" ht="12.75">
      <c r="A24" s="166" t="s">
        <v>263</v>
      </c>
      <c r="C24" s="140">
        <v>16</v>
      </c>
      <c r="D24" s="140"/>
      <c r="E24" s="140">
        <v>16</v>
      </c>
      <c r="F24" s="140"/>
      <c r="G24" s="140" t="s">
        <v>230</v>
      </c>
      <c r="H24" s="140"/>
      <c r="I24" s="140" t="s">
        <v>230</v>
      </c>
    </row>
    <row r="25" spans="1:9" ht="12.75">
      <c r="A25" s="166" t="s">
        <v>264</v>
      </c>
      <c r="C25" s="140">
        <v>150</v>
      </c>
      <c r="D25" s="140"/>
      <c r="E25" s="140">
        <v>150</v>
      </c>
      <c r="F25" s="140"/>
      <c r="G25" s="140" t="s">
        <v>230</v>
      </c>
      <c r="H25" s="140"/>
      <c r="I25" s="140" t="s">
        <v>230</v>
      </c>
    </row>
    <row r="26" spans="1:9" ht="12.75">
      <c r="A26" s="166" t="s">
        <v>265</v>
      </c>
      <c r="C26" s="140">
        <v>40</v>
      </c>
      <c r="D26" s="140"/>
      <c r="E26" s="140">
        <v>40</v>
      </c>
      <c r="F26" s="140"/>
      <c r="G26" s="140" t="s">
        <v>230</v>
      </c>
      <c r="H26" s="140"/>
      <c r="I26" s="140" t="s">
        <v>230</v>
      </c>
    </row>
    <row r="27" spans="1:9" ht="12.75">
      <c r="A27" s="168" t="s">
        <v>159</v>
      </c>
      <c r="C27" s="153">
        <v>145</v>
      </c>
      <c r="D27" s="140"/>
      <c r="E27" s="153" t="s">
        <v>230</v>
      </c>
      <c r="F27" s="140"/>
      <c r="G27" s="153" t="s">
        <v>230</v>
      </c>
      <c r="H27" s="140"/>
      <c r="I27" s="153">
        <v>145</v>
      </c>
    </row>
    <row r="28" spans="1:9" ht="12.75">
      <c r="A28" s="168" t="s">
        <v>160</v>
      </c>
      <c r="C28" s="153">
        <v>1694</v>
      </c>
      <c r="D28" s="140"/>
      <c r="E28" s="153" t="s">
        <v>230</v>
      </c>
      <c r="F28" s="140"/>
      <c r="G28" s="153" t="s">
        <v>230</v>
      </c>
      <c r="H28" s="140"/>
      <c r="I28" s="153">
        <v>1694</v>
      </c>
    </row>
    <row r="29" spans="1:9" ht="12.75">
      <c r="A29" s="166" t="s">
        <v>161</v>
      </c>
      <c r="C29" s="140">
        <v>15</v>
      </c>
      <c r="D29" s="140"/>
      <c r="E29" s="140" t="s">
        <v>230</v>
      </c>
      <c r="F29" s="140"/>
      <c r="G29" s="140" t="s">
        <v>230</v>
      </c>
      <c r="H29" s="140"/>
      <c r="I29" s="140">
        <v>15</v>
      </c>
    </row>
    <row r="30" spans="1:9" ht="12.75">
      <c r="A30" s="166" t="s">
        <v>266</v>
      </c>
      <c r="C30" s="140">
        <v>3</v>
      </c>
      <c r="D30" s="140"/>
      <c r="E30" s="140" t="s">
        <v>230</v>
      </c>
      <c r="F30" s="140"/>
      <c r="G30" s="140" t="s">
        <v>230</v>
      </c>
      <c r="H30" s="140"/>
      <c r="I30" s="140">
        <v>3</v>
      </c>
    </row>
    <row r="31" spans="1:9" ht="12.75">
      <c r="A31" s="166" t="s">
        <v>267</v>
      </c>
      <c r="C31" s="140">
        <v>105</v>
      </c>
      <c r="D31" s="140"/>
      <c r="E31" s="140" t="s">
        <v>230</v>
      </c>
      <c r="F31" s="140"/>
      <c r="G31" s="140" t="s">
        <v>230</v>
      </c>
      <c r="H31" s="140"/>
      <c r="I31" s="140">
        <v>105</v>
      </c>
    </row>
    <row r="32" spans="1:9" ht="12.75">
      <c r="A32" s="166" t="s">
        <v>268</v>
      </c>
      <c r="C32" s="140">
        <v>189</v>
      </c>
      <c r="D32" s="140"/>
      <c r="E32" s="140" t="s">
        <v>230</v>
      </c>
      <c r="F32" s="140"/>
      <c r="G32" s="140" t="s">
        <v>230</v>
      </c>
      <c r="H32" s="140"/>
      <c r="I32" s="140">
        <v>189</v>
      </c>
    </row>
    <row r="33" spans="1:9" ht="12.75">
      <c r="A33" s="168" t="s">
        <v>173</v>
      </c>
      <c r="C33" s="153">
        <v>163</v>
      </c>
      <c r="D33" s="140"/>
      <c r="E33" s="153" t="s">
        <v>230</v>
      </c>
      <c r="F33" s="140"/>
      <c r="G33" s="153" t="s">
        <v>230</v>
      </c>
      <c r="H33" s="140"/>
      <c r="I33" s="153">
        <v>163</v>
      </c>
    </row>
    <row r="34" spans="1:9" ht="12.75">
      <c r="A34" s="166" t="s">
        <v>175</v>
      </c>
      <c r="C34" s="140">
        <v>1038</v>
      </c>
      <c r="D34" s="140"/>
      <c r="E34" s="140" t="s">
        <v>230</v>
      </c>
      <c r="F34" s="140"/>
      <c r="G34" s="140" t="s">
        <v>230</v>
      </c>
      <c r="H34" s="140"/>
      <c r="I34" s="140">
        <v>1038</v>
      </c>
    </row>
    <row r="35" spans="1:9" ht="12.75">
      <c r="A35" s="166" t="s">
        <v>179</v>
      </c>
      <c r="C35" s="140">
        <v>133</v>
      </c>
      <c r="D35" s="140"/>
      <c r="E35" s="140" t="s">
        <v>230</v>
      </c>
      <c r="F35" s="140"/>
      <c r="G35" s="140" t="s">
        <v>230</v>
      </c>
      <c r="H35" s="140"/>
      <c r="I35" s="140">
        <v>133</v>
      </c>
    </row>
    <row r="36" spans="1:9" ht="12.75">
      <c r="A36" s="168" t="s">
        <v>269</v>
      </c>
      <c r="B36" s="183"/>
      <c r="C36" s="153">
        <v>48</v>
      </c>
      <c r="D36" s="153"/>
      <c r="E36" s="153" t="s">
        <v>230</v>
      </c>
      <c r="F36" s="153"/>
      <c r="G36" s="153" t="s">
        <v>230</v>
      </c>
      <c r="H36" s="153"/>
      <c r="I36" s="153">
        <v>48</v>
      </c>
    </row>
  </sheetData>
  <printOptions/>
  <pageMargins left="0.984251968503937" right="0.5905511811023623" top="1.7716535433070868" bottom="0.9448818897637796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5"/>
  <sheetViews>
    <sheetView showGridLines="0" workbookViewId="0" topLeftCell="A1">
      <selection activeCell="A26" sqref="A26"/>
    </sheetView>
  </sheetViews>
  <sheetFormatPr defaultColWidth="11.421875" defaultRowHeight="12.75"/>
  <cols>
    <col min="1" max="1" width="29.28125" style="0" customWidth="1"/>
    <col min="2" max="2" width="0.85546875" style="0" customWidth="1"/>
    <col min="3" max="3" width="7.7109375" style="0" customWidth="1"/>
    <col min="4" max="4" width="0.85546875" style="0" customWidth="1"/>
    <col min="5" max="5" width="8.7109375" style="0" customWidth="1"/>
    <col min="6" max="6" width="0.85546875" style="0" customWidth="1"/>
    <col min="7" max="7" width="9.7109375" style="0" customWidth="1"/>
    <col min="8" max="8" width="0.85546875" style="0" customWidth="1"/>
    <col min="9" max="9" width="7.7109375" style="0" customWidth="1"/>
    <col min="10" max="10" width="0.85546875" style="0" customWidth="1"/>
    <col min="11" max="11" width="8.7109375" style="0" customWidth="1"/>
    <col min="12" max="12" width="0.85546875" style="0" customWidth="1"/>
    <col min="13" max="13" width="8.7109375" style="0" customWidth="1"/>
  </cols>
  <sheetData>
    <row r="1" ht="16.5">
      <c r="A1" s="191" t="s">
        <v>1</v>
      </c>
    </row>
    <row r="2" ht="18">
      <c r="A2" s="192"/>
    </row>
    <row r="3" spans="1:13" ht="18" customHeight="1">
      <c r="A3" s="189" t="s">
        <v>270</v>
      </c>
      <c r="B3" s="157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</row>
    <row r="4" spans="1:13" ht="18" customHeight="1">
      <c r="A4" s="189" t="s">
        <v>271</v>
      </c>
      <c r="B4" s="157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</row>
    <row r="5" spans="1:13" ht="18.75" customHeight="1" thickBot="1">
      <c r="A5" s="190" t="s">
        <v>27</v>
      </c>
      <c r="B5" s="159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</row>
    <row r="6" spans="1:13" s="41" customFormat="1" ht="13.5" customHeight="1">
      <c r="A6" s="35" t="s">
        <v>272</v>
      </c>
      <c r="B6" s="35"/>
      <c r="C6" s="91" t="s">
        <v>79</v>
      </c>
      <c r="D6" s="91"/>
      <c r="E6" s="35"/>
      <c r="F6" s="35"/>
      <c r="G6" s="35"/>
      <c r="H6" s="35"/>
      <c r="I6" s="35"/>
      <c r="J6" s="35"/>
      <c r="K6" s="35" t="s">
        <v>80</v>
      </c>
      <c r="L6" s="35"/>
      <c r="M6" s="35" t="s">
        <v>81</v>
      </c>
    </row>
    <row r="7" spans="1:13" s="41" customFormat="1" ht="13.5" customHeight="1">
      <c r="A7" s="35" t="s">
        <v>82</v>
      </c>
      <c r="B7" s="35"/>
      <c r="C7" s="35" t="s">
        <v>183</v>
      </c>
      <c r="D7" s="35"/>
      <c r="E7" s="164" t="s">
        <v>184</v>
      </c>
      <c r="F7" s="164"/>
      <c r="G7" s="164"/>
      <c r="H7" s="164"/>
      <c r="I7" s="164"/>
      <c r="J7" s="35"/>
      <c r="K7" s="35" t="s">
        <v>88</v>
      </c>
      <c r="L7" s="35"/>
      <c r="M7" s="35" t="s">
        <v>185</v>
      </c>
    </row>
    <row r="8" spans="1:13" s="41" customFormat="1" ht="13.5" customHeight="1">
      <c r="A8" s="35" t="s">
        <v>82</v>
      </c>
      <c r="B8" s="35"/>
      <c r="C8" s="35" t="s">
        <v>90</v>
      </c>
      <c r="D8" s="35"/>
      <c r="E8" s="35" t="s">
        <v>187</v>
      </c>
      <c r="F8" s="35"/>
      <c r="G8" s="35" t="s">
        <v>188</v>
      </c>
      <c r="H8" s="35"/>
      <c r="I8" s="35" t="s">
        <v>189</v>
      </c>
      <c r="J8" s="35"/>
      <c r="K8" s="35" t="s">
        <v>247</v>
      </c>
      <c r="L8" s="35"/>
      <c r="M8" s="35" t="s">
        <v>96</v>
      </c>
    </row>
    <row r="9" spans="1:13" s="41" customFormat="1" ht="13.5" customHeight="1">
      <c r="A9" s="92"/>
      <c r="B9" s="35"/>
      <c r="C9" s="92"/>
      <c r="D9" s="35"/>
      <c r="E9" s="92"/>
      <c r="F9" s="35"/>
      <c r="G9" s="92" t="s">
        <v>191</v>
      </c>
      <c r="H9" s="35"/>
      <c r="I9" s="92"/>
      <c r="J9" s="35"/>
      <c r="K9" s="35" t="s">
        <v>248</v>
      </c>
      <c r="L9" s="35"/>
      <c r="M9" s="35" t="s">
        <v>238</v>
      </c>
    </row>
    <row r="10" spans="1:13" ht="13.5" customHeight="1">
      <c r="A10" s="59" t="s">
        <v>255</v>
      </c>
      <c r="B10" s="24"/>
      <c r="C10" s="76">
        <v>228921</v>
      </c>
      <c r="D10" s="62"/>
      <c r="E10" s="76">
        <v>198134</v>
      </c>
      <c r="F10" s="62"/>
      <c r="G10" s="76">
        <v>4888</v>
      </c>
      <c r="H10" s="62"/>
      <c r="I10" s="76">
        <v>25899</v>
      </c>
      <c r="J10" s="62"/>
      <c r="K10" s="76">
        <v>228639</v>
      </c>
      <c r="L10" s="21"/>
      <c r="M10" s="61">
        <v>0.12</v>
      </c>
    </row>
    <row r="11" spans="1:13" ht="13.5" customHeight="1">
      <c r="A11" s="24" t="s">
        <v>273</v>
      </c>
      <c r="B11" s="24"/>
      <c r="C11" s="45">
        <v>24748</v>
      </c>
      <c r="D11" s="45"/>
      <c r="E11" s="45">
        <v>21313</v>
      </c>
      <c r="F11" s="45"/>
      <c r="G11" s="48" t="s">
        <v>70</v>
      </c>
      <c r="H11" s="45"/>
      <c r="I11" s="45">
        <v>3435</v>
      </c>
      <c r="J11" s="45"/>
      <c r="K11" s="45">
        <v>24879</v>
      </c>
      <c r="L11" s="46"/>
      <c r="M11" s="47">
        <v>-0.53</v>
      </c>
    </row>
    <row r="12" spans="1:13" ht="13.5" customHeight="1">
      <c r="A12" s="24" t="s">
        <v>274</v>
      </c>
      <c r="B12" s="24"/>
      <c r="C12" s="45">
        <v>54</v>
      </c>
      <c r="D12" s="45"/>
      <c r="E12" s="45">
        <v>54</v>
      </c>
      <c r="F12" s="45"/>
      <c r="G12" s="48" t="s">
        <v>70</v>
      </c>
      <c r="H12" s="45"/>
      <c r="I12" s="45" t="s">
        <v>70</v>
      </c>
      <c r="J12" s="45"/>
      <c r="K12" s="45">
        <v>109</v>
      </c>
      <c r="L12" s="46"/>
      <c r="M12" s="47">
        <v>-50.46</v>
      </c>
    </row>
    <row r="13" spans="1:13" ht="13.5" customHeight="1">
      <c r="A13" s="24" t="s">
        <v>275</v>
      </c>
      <c r="B13" s="24"/>
      <c r="C13" s="45">
        <v>1452</v>
      </c>
      <c r="D13" s="45"/>
      <c r="E13" s="45">
        <v>1452</v>
      </c>
      <c r="F13" s="45"/>
      <c r="G13" s="48" t="s">
        <v>70</v>
      </c>
      <c r="H13" s="45"/>
      <c r="I13" s="48" t="s">
        <v>70</v>
      </c>
      <c r="J13" s="45"/>
      <c r="K13" s="45">
        <v>1522</v>
      </c>
      <c r="L13" s="46"/>
      <c r="M13" s="47">
        <v>-4.6</v>
      </c>
    </row>
    <row r="14" spans="1:13" ht="13.5" customHeight="1">
      <c r="A14" s="24" t="s">
        <v>276</v>
      </c>
      <c r="B14" s="24"/>
      <c r="C14" s="45">
        <v>21372</v>
      </c>
      <c r="D14" s="45"/>
      <c r="E14" s="45">
        <v>18897</v>
      </c>
      <c r="F14" s="45"/>
      <c r="G14" s="45">
        <v>1209</v>
      </c>
      <c r="H14" s="45"/>
      <c r="I14" s="45">
        <v>1266</v>
      </c>
      <c r="J14" s="45"/>
      <c r="K14" s="45">
        <v>23265</v>
      </c>
      <c r="L14" s="46"/>
      <c r="M14" s="47">
        <v>-8.14</v>
      </c>
    </row>
    <row r="15" spans="1:13" ht="13.5" customHeight="1">
      <c r="A15" s="36" t="s">
        <v>277</v>
      </c>
      <c r="B15" s="24"/>
      <c r="C15" s="49">
        <v>4830</v>
      </c>
      <c r="D15" s="45"/>
      <c r="E15" s="49">
        <v>3394</v>
      </c>
      <c r="F15" s="45"/>
      <c r="G15" s="51" t="s">
        <v>70</v>
      </c>
      <c r="H15" s="45"/>
      <c r="I15" s="49">
        <v>1436</v>
      </c>
      <c r="J15" s="45"/>
      <c r="K15" s="49">
        <v>4291</v>
      </c>
      <c r="L15" s="46"/>
      <c r="M15" s="50">
        <v>12.56</v>
      </c>
    </row>
    <row r="16" spans="1:13" ht="13.5" customHeight="1">
      <c r="A16" s="24" t="s">
        <v>278</v>
      </c>
      <c r="B16" s="24"/>
      <c r="C16" s="45">
        <v>6417</v>
      </c>
      <c r="D16" s="45"/>
      <c r="E16" s="45">
        <v>6363</v>
      </c>
      <c r="F16" s="45"/>
      <c r="G16" s="48" t="s">
        <v>70</v>
      </c>
      <c r="H16" s="45"/>
      <c r="I16" s="45">
        <v>54</v>
      </c>
      <c r="J16" s="45"/>
      <c r="K16" s="45">
        <v>6801</v>
      </c>
      <c r="L16" s="46"/>
      <c r="M16" s="47">
        <v>-5.65</v>
      </c>
    </row>
    <row r="17" spans="1:13" ht="13.5" customHeight="1">
      <c r="A17" s="24" t="s">
        <v>279</v>
      </c>
      <c r="B17" s="24"/>
      <c r="C17" s="45">
        <v>61326</v>
      </c>
      <c r="D17" s="45"/>
      <c r="E17" s="45">
        <v>54192</v>
      </c>
      <c r="F17" s="45"/>
      <c r="G17" s="45">
        <v>2844</v>
      </c>
      <c r="H17" s="45"/>
      <c r="I17" s="45">
        <v>4290</v>
      </c>
      <c r="J17" s="45"/>
      <c r="K17" s="45">
        <v>62605</v>
      </c>
      <c r="L17" s="46"/>
      <c r="M17" s="47">
        <v>-2.04</v>
      </c>
    </row>
    <row r="18" spans="1:13" ht="13.5" customHeight="1">
      <c r="A18" s="24" t="s">
        <v>280</v>
      </c>
      <c r="B18" s="24"/>
      <c r="C18" s="45">
        <v>35225</v>
      </c>
      <c r="D18" s="45"/>
      <c r="E18" s="45">
        <v>28306</v>
      </c>
      <c r="F18" s="45"/>
      <c r="G18" s="45">
        <v>404</v>
      </c>
      <c r="H18" s="45"/>
      <c r="I18" s="45">
        <v>6515</v>
      </c>
      <c r="J18" s="45"/>
      <c r="K18" s="45">
        <v>35027</v>
      </c>
      <c r="L18" s="46"/>
      <c r="M18" s="47">
        <v>0.57</v>
      </c>
    </row>
    <row r="19" spans="1:13" ht="13.5" customHeight="1">
      <c r="A19" s="24" t="s">
        <v>281</v>
      </c>
      <c r="B19" s="24"/>
      <c r="C19" s="45">
        <v>33857</v>
      </c>
      <c r="D19" s="45"/>
      <c r="E19" s="45">
        <v>26942</v>
      </c>
      <c r="F19" s="45"/>
      <c r="G19" s="48">
        <v>259</v>
      </c>
      <c r="H19" s="45"/>
      <c r="I19" s="45">
        <v>6656</v>
      </c>
      <c r="J19" s="45"/>
      <c r="K19" s="45">
        <v>31538</v>
      </c>
      <c r="L19" s="46"/>
      <c r="M19" s="47">
        <v>7.35</v>
      </c>
    </row>
    <row r="20" spans="1:13" ht="13.5" customHeight="1">
      <c r="A20" s="36" t="s">
        <v>282</v>
      </c>
      <c r="B20" s="24"/>
      <c r="C20" s="49">
        <v>2974</v>
      </c>
      <c r="D20" s="45"/>
      <c r="E20" s="49">
        <v>2974</v>
      </c>
      <c r="F20" s="45"/>
      <c r="G20" s="51" t="s">
        <v>70</v>
      </c>
      <c r="H20" s="45"/>
      <c r="I20" s="51" t="s">
        <v>70</v>
      </c>
      <c r="J20" s="45"/>
      <c r="K20" s="49">
        <v>3188</v>
      </c>
      <c r="L20" s="46"/>
      <c r="M20" s="50">
        <v>-6.71</v>
      </c>
    </row>
    <row r="21" spans="1:13" ht="13.5" customHeight="1">
      <c r="A21" s="24" t="s">
        <v>283</v>
      </c>
      <c r="B21" s="24"/>
      <c r="C21" s="45">
        <v>2237</v>
      </c>
      <c r="D21" s="45"/>
      <c r="E21" s="45">
        <v>2237</v>
      </c>
      <c r="F21" s="45"/>
      <c r="G21" s="48" t="s">
        <v>70</v>
      </c>
      <c r="H21" s="45"/>
      <c r="I21" s="48" t="s">
        <v>70</v>
      </c>
      <c r="J21" s="45"/>
      <c r="K21" s="45">
        <v>2144</v>
      </c>
      <c r="L21" s="46"/>
      <c r="M21" s="47">
        <v>4.34</v>
      </c>
    </row>
    <row r="22" spans="1:13" ht="13.5" customHeight="1">
      <c r="A22" s="24" t="s">
        <v>284</v>
      </c>
      <c r="B22" s="24"/>
      <c r="C22" s="45">
        <v>4033</v>
      </c>
      <c r="D22" s="45"/>
      <c r="E22" s="45">
        <v>4033</v>
      </c>
      <c r="F22" s="45"/>
      <c r="G22" s="48" t="s">
        <v>70</v>
      </c>
      <c r="H22" s="45"/>
      <c r="I22" s="48" t="s">
        <v>70</v>
      </c>
      <c r="J22" s="45"/>
      <c r="K22" s="45">
        <v>4191</v>
      </c>
      <c r="L22" s="46"/>
      <c r="M22" s="47">
        <v>-3.77</v>
      </c>
    </row>
    <row r="23" spans="1:13" ht="13.5" customHeight="1">
      <c r="A23" s="24" t="s">
        <v>285</v>
      </c>
      <c r="B23" s="24"/>
      <c r="C23" s="45">
        <v>10092</v>
      </c>
      <c r="D23" s="45"/>
      <c r="E23" s="45">
        <v>9928</v>
      </c>
      <c r="F23" s="45"/>
      <c r="G23" s="48" t="s">
        <v>70</v>
      </c>
      <c r="H23" s="45"/>
      <c r="I23" s="48">
        <v>164</v>
      </c>
      <c r="J23" s="45"/>
      <c r="K23" s="45">
        <v>9893</v>
      </c>
      <c r="L23" s="46"/>
      <c r="M23" s="47">
        <v>2.01</v>
      </c>
    </row>
    <row r="24" spans="1:13" ht="13.5" customHeight="1">
      <c r="A24" s="24" t="s">
        <v>286</v>
      </c>
      <c r="B24" s="24"/>
      <c r="C24" s="45">
        <v>18492</v>
      </c>
      <c r="D24" s="45"/>
      <c r="E24" s="45">
        <v>16237</v>
      </c>
      <c r="F24" s="45"/>
      <c r="G24" s="45">
        <v>172</v>
      </c>
      <c r="H24" s="45"/>
      <c r="I24" s="45">
        <v>2083</v>
      </c>
      <c r="J24" s="45"/>
      <c r="K24" s="45">
        <v>17393</v>
      </c>
      <c r="L24" s="46"/>
      <c r="M24" s="47">
        <v>6.32</v>
      </c>
    </row>
    <row r="25" spans="1:13" ht="13.5" customHeight="1">
      <c r="A25" s="36" t="s">
        <v>287</v>
      </c>
      <c r="B25" s="36"/>
      <c r="C25" s="49">
        <v>1812</v>
      </c>
      <c r="D25" s="49"/>
      <c r="E25" s="49">
        <v>1812</v>
      </c>
      <c r="F25" s="49"/>
      <c r="G25" s="49" t="s">
        <v>70</v>
      </c>
      <c r="H25" s="49"/>
      <c r="I25" s="49" t="s">
        <v>70</v>
      </c>
      <c r="J25" s="49"/>
      <c r="K25" s="49">
        <v>1793</v>
      </c>
      <c r="L25" s="58"/>
      <c r="M25" s="50">
        <v>1.06</v>
      </c>
    </row>
  </sheetData>
  <printOptions/>
  <pageMargins left="0.984251968503937" right="0.5905511811023623" top="1.7716535433070868" bottom="0.9448818897637796" header="0.5118110236220472" footer="0.5511811023622047"/>
  <pageSetup firstPageNumber="32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</dc:creator>
  <cp:keywords/>
  <dc:description/>
  <cp:lastModifiedBy>mangel</cp:lastModifiedBy>
  <cp:lastPrinted>2000-04-10T11:58:57Z</cp:lastPrinted>
  <dcterms:created xsi:type="dcterms:W3CDTF">2000-02-23T10:02:50Z</dcterms:created>
  <dcterms:modified xsi:type="dcterms:W3CDTF">2003-07-29T11:12:28Z</dcterms:modified>
  <cp:category/>
  <cp:version/>
  <cp:contentType/>
  <cp:contentStatus/>
</cp:coreProperties>
</file>