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461" windowWidth="6150" windowHeight="7290" tabRatio="601" activeTab="0"/>
  </bookViews>
  <sheets>
    <sheet name="RECTORADO" sheetId="1" r:id="rId1"/>
    <sheet name="CENTROS" sheetId="2" r:id="rId2"/>
  </sheets>
  <definedNames>
    <definedName name="_xlnm.Print_Titles" localSheetId="1">'CENTROS'!$1:$1</definedName>
    <definedName name="_xlnm.Print_Titles" localSheetId="0">'RECTORADO'!$1:$1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<sst xmlns="http://schemas.openxmlformats.org/spreadsheetml/2006/main" count="1081" uniqueCount="190">
  <si>
    <t>CENTRO/CAMPUS</t>
  </si>
  <si>
    <t>UNIDAD</t>
  </si>
  <si>
    <t>DENOMINACION</t>
  </si>
  <si>
    <t>ADSC.</t>
  </si>
  <si>
    <t>GRU</t>
  </si>
  <si>
    <t>NIV</t>
  </si>
  <si>
    <t>FP</t>
  </si>
  <si>
    <t>NUM</t>
  </si>
  <si>
    <t>DACTUAL</t>
  </si>
  <si>
    <t>Rectorado</t>
  </si>
  <si>
    <t>Gabinete Rector</t>
  </si>
  <si>
    <t>F/L/AE</t>
  </si>
  <si>
    <t>A</t>
  </si>
  <si>
    <t>Coordinador de gestión</t>
  </si>
  <si>
    <t>F</t>
  </si>
  <si>
    <t>A/B</t>
  </si>
  <si>
    <t>C</t>
  </si>
  <si>
    <t>Jefe de gestión</t>
  </si>
  <si>
    <t>Secretaria/o Rector</t>
  </si>
  <si>
    <t>LD</t>
  </si>
  <si>
    <t>Gestor-a/Auxiliar base</t>
  </si>
  <si>
    <t>C/D</t>
  </si>
  <si>
    <t>Conductor</t>
  </si>
  <si>
    <t>D</t>
  </si>
  <si>
    <t>Secretaria E. Rectoral</t>
  </si>
  <si>
    <t>Registro general</t>
  </si>
  <si>
    <t xml:space="preserve">Asesor Técnico </t>
  </si>
  <si>
    <t>Jefe de Servicio</t>
  </si>
  <si>
    <t>F/AE</t>
  </si>
  <si>
    <t>Gestor/a</t>
  </si>
  <si>
    <t>Gabinete Jurídico</t>
  </si>
  <si>
    <t>Consejo Social</t>
  </si>
  <si>
    <t>Secretario/a</t>
  </si>
  <si>
    <t>Gerencia</t>
  </si>
  <si>
    <t>Técnico Gabinete Estudios y Planificación</t>
  </si>
  <si>
    <t>Secretaria/o</t>
  </si>
  <si>
    <t>Investigacion</t>
  </si>
  <si>
    <t>Jefe de gestion</t>
  </si>
  <si>
    <t>V. Extensión Univers.</t>
  </si>
  <si>
    <t>Servicio de Deportes</t>
  </si>
  <si>
    <t xml:space="preserve">Jefe de gestión </t>
  </si>
  <si>
    <t>Servicio de Publicaciones</t>
  </si>
  <si>
    <t>V. de Relaciones I.</t>
  </si>
  <si>
    <t>Director de Personal</t>
  </si>
  <si>
    <t>Coordinador de Planificación de Personal</t>
  </si>
  <si>
    <t>Coordinador de Gestión de Personal</t>
  </si>
  <si>
    <t>Coordinador de Procesos Economicos</t>
  </si>
  <si>
    <t>Coordinador de Relaciones laborales</t>
  </si>
  <si>
    <t>Jefe Unidad de Formación PAS</t>
  </si>
  <si>
    <t>B/C</t>
  </si>
  <si>
    <t>Conserjería</t>
  </si>
  <si>
    <t>Coordinador de Servicios</t>
  </si>
  <si>
    <t>E</t>
  </si>
  <si>
    <t>Director de Atencion al Alumnado</t>
  </si>
  <si>
    <t>Coordinador de gestión de centros</t>
  </si>
  <si>
    <t>Coordinador de gestion centralizada</t>
  </si>
  <si>
    <t>Area de Economía</t>
  </si>
  <si>
    <t>Director de Economía</t>
  </si>
  <si>
    <t>S. De Asuntos Económicos</t>
  </si>
  <si>
    <t>Coordinador de  Contabilidad y Tesorería</t>
  </si>
  <si>
    <t>Jefe de Unidad de Costes</t>
  </si>
  <si>
    <t>S. de G. Economica y Contrat..</t>
  </si>
  <si>
    <t>Jefe de Servicio de G. Económica y Contrat.</t>
  </si>
  <si>
    <t>Coordinador de Gestión Económica</t>
  </si>
  <si>
    <t>Coordinador de Contrataciones</t>
  </si>
  <si>
    <t>Jefe Unidad de apoyo a Contrataciones</t>
  </si>
  <si>
    <t>Cajero Habilitado suplente</t>
  </si>
  <si>
    <t>Jefe de Caja Habilitada</t>
  </si>
  <si>
    <t>Area de Infraestructuras</t>
  </si>
  <si>
    <t>Director de Area de Infraestructuras</t>
  </si>
  <si>
    <t>Jefe de Servicio de Obras y Proyectos</t>
  </si>
  <si>
    <t>Coordinador de Obras y Proyectos</t>
  </si>
  <si>
    <t>Jefe de Gestión</t>
  </si>
  <si>
    <t>Colegio Mayor</t>
  </si>
  <si>
    <t>Administración</t>
  </si>
  <si>
    <t>Administrador/a</t>
  </si>
  <si>
    <t>CITI</t>
  </si>
  <si>
    <t>Informática</t>
  </si>
  <si>
    <t>Director de Informática</t>
  </si>
  <si>
    <t>Gestor base</t>
  </si>
  <si>
    <t>B</t>
  </si>
  <si>
    <t>Coord. de Equipamiento y Sistemas</t>
  </si>
  <si>
    <t>Coord. de Operación, Microinf. y Usuarios</t>
  </si>
  <si>
    <t>TOTAL INFORMATICA</t>
  </si>
  <si>
    <t>Bibliotecas</t>
  </si>
  <si>
    <t>Director</t>
  </si>
  <si>
    <t>Servicio Central de Bibliotecas</t>
  </si>
  <si>
    <t>Coord. Información y Referencia</t>
  </si>
  <si>
    <t>Coord. Normalizacion y P. técnico</t>
  </si>
  <si>
    <t>Tec. de Gestión de Recursos de Información</t>
  </si>
  <si>
    <t>Coordinador de Gestion Administrativa</t>
  </si>
  <si>
    <t>Jefe de Gestion</t>
  </si>
  <si>
    <t>Gestor/Auxiliar base</t>
  </si>
  <si>
    <t>Archivo Central</t>
  </si>
  <si>
    <t>Coordinador Archivo de la UCA</t>
  </si>
  <si>
    <t>Jefe de Biblioteca</t>
  </si>
  <si>
    <t>Ciencias de la Salud</t>
  </si>
  <si>
    <t>Subalterno de Bibliotecas</t>
  </si>
  <si>
    <t>Ciencias Sociales</t>
  </si>
  <si>
    <t>Humanidades</t>
  </si>
  <si>
    <t>Total Campus de Cadiz</t>
  </si>
  <si>
    <t>Campus de Puerto Real</t>
  </si>
  <si>
    <t>Total Campus de P.Real</t>
  </si>
  <si>
    <t>Campus de Jerez</t>
  </si>
  <si>
    <t>Total Campus de Jerez</t>
  </si>
  <si>
    <t>Campus de Algeciras</t>
  </si>
  <si>
    <t>Total Campus de Algeciras</t>
  </si>
  <si>
    <t>TOTAL BIBLIOTECAS</t>
  </si>
  <si>
    <t>Administración de Campus</t>
  </si>
  <si>
    <t>Coordinador de Administración</t>
  </si>
  <si>
    <t>Coordinador de Secretaría</t>
  </si>
  <si>
    <t>Decanato/Dirección</t>
  </si>
  <si>
    <t>Secretaria/o Decano/Dirección</t>
  </si>
  <si>
    <t>Departamentos</t>
  </si>
  <si>
    <t>Decanato</t>
  </si>
  <si>
    <t>Secretaria/o Decano</t>
  </si>
  <si>
    <t>Técnico de Servicios</t>
  </si>
  <si>
    <t>JEREZ CAMPUS ACTUAL</t>
  </si>
  <si>
    <t>Facultad de Derecho</t>
  </si>
  <si>
    <t>Administrador</t>
  </si>
  <si>
    <t>Secretaría/Admón.</t>
  </si>
  <si>
    <t>Técnico  de Servicios</t>
  </si>
  <si>
    <t>E.U. Empresariales de Jerez</t>
  </si>
  <si>
    <t>Secretaría/Admon.</t>
  </si>
  <si>
    <t>Instituto de Criminología</t>
  </si>
  <si>
    <t>JEREZ CAMPUS NUEVO</t>
  </si>
  <si>
    <t>Secretaria/o de Decanato/Dirección</t>
  </si>
  <si>
    <t>Facultad de Medicina</t>
  </si>
  <si>
    <t>Secretaría/Administración</t>
  </si>
  <si>
    <t>Facultad de Filosofia y Letras</t>
  </si>
  <si>
    <t>Facultad de Empresariales</t>
  </si>
  <si>
    <t>Escuela Superior de Ingeniería</t>
  </si>
  <si>
    <t>Escuela de CC de la Salud</t>
  </si>
  <si>
    <t>Secretaría</t>
  </si>
  <si>
    <t>Dirección</t>
  </si>
  <si>
    <t>Escuela de Relaciones Laborales</t>
  </si>
  <si>
    <t>16/14</t>
  </si>
  <si>
    <t>Auditor/a</t>
  </si>
  <si>
    <t>Coordinador de Presupuestos</t>
  </si>
  <si>
    <t>Jefe del Sº de Aplicaciones Informáticas</t>
  </si>
  <si>
    <t>Jefe del Sº de Equipamiento y Operaciones</t>
  </si>
  <si>
    <t>Jefe del Sº de Infraestructura de Comunicaciones</t>
  </si>
  <si>
    <t>Área de Personal</t>
  </si>
  <si>
    <t>Área de Atencion al Alumnado</t>
  </si>
  <si>
    <t xml:space="preserve">C </t>
  </si>
  <si>
    <t>Secretaría General</t>
  </si>
  <si>
    <t>Jefe de Unidad de Tercer Ciclo</t>
  </si>
  <si>
    <t>Jefe de Unidad Práct.Empresa y O.Empleo</t>
  </si>
  <si>
    <t>Coordinador de Aplicaciones Informáticas</t>
  </si>
  <si>
    <t>Técnico Superior de Informática</t>
  </si>
  <si>
    <t>Técnico Medio de Informática</t>
  </si>
  <si>
    <t>Técnico Especialista de Informática</t>
  </si>
  <si>
    <t>Coordinador de Gestión y Seguridad de la Red</t>
  </si>
  <si>
    <t>Jefe de Servicio de Mantenimiento</t>
  </si>
  <si>
    <t>Coordinador de Servicios Generales</t>
  </si>
  <si>
    <t xml:space="preserve">Téc.Gestión Recursos Inf. </t>
  </si>
  <si>
    <t xml:space="preserve">Téc.Gestión Recursos Información </t>
  </si>
  <si>
    <t>Téc.Gestión Recursos Información</t>
  </si>
  <si>
    <t>Unidad para la Calidad</t>
  </si>
  <si>
    <t>Auditoría y Control Interno</t>
  </si>
  <si>
    <t>Director de Auditoría y Control Interno</t>
  </si>
  <si>
    <t>C.ESP.</t>
  </si>
  <si>
    <t>C.PROD.</t>
  </si>
  <si>
    <t>Gestor-a</t>
  </si>
  <si>
    <t>CLAVES DE OBSERVACIONES:</t>
  </si>
  <si>
    <t>1.- Puestos de adscripción indistinta para Cuerpos o Escalas de Administración General o Educativa</t>
  </si>
  <si>
    <t>3.- A Extinguir</t>
  </si>
  <si>
    <t>5.- Disponibilidad horaria: Hasta un máximo de 200 horas al año</t>
  </si>
  <si>
    <t>6.- Disponibilidad horaria: Hasta un máximo de 120 horas al año</t>
  </si>
  <si>
    <t>4.- Disponibilidad horaria: Hasta un máximo de 300 horas al año</t>
  </si>
  <si>
    <t>7.- Disponibilidad horaria: Hasta un máximo de 90 horas al año</t>
  </si>
  <si>
    <t>8.- Disponibilidad horaria: Hasta un máximo de 60 horas al año</t>
  </si>
  <si>
    <t xml:space="preserve">2.- Puestos resevados a Escalas Especiales o Especialidades de Cuerpos o Escalas correspondientes a las funciones asignadas al mismo.     </t>
  </si>
  <si>
    <t>NUM.</t>
  </si>
  <si>
    <t>CAMPUS</t>
  </si>
  <si>
    <t>Cádiz</t>
  </si>
  <si>
    <t>P.Real</t>
  </si>
  <si>
    <t>Algeciras</t>
  </si>
  <si>
    <t>Jerez</t>
  </si>
  <si>
    <t xml:space="preserve">Técnico Especialista de Informática </t>
  </si>
  <si>
    <t>TOTAL UNIVERSIDAD</t>
  </si>
  <si>
    <t>9.-Transitoriamente podrá haber 8 dotaciones</t>
  </si>
  <si>
    <t>ADSC.: Adscripción jurídica del puesto</t>
  </si>
  <si>
    <t xml:space="preserve">GRU.: Grupo de titulación </t>
  </si>
  <si>
    <t>NIV.: Nivel de complemento de destino</t>
  </si>
  <si>
    <t>FP.: Forma de provisión</t>
  </si>
  <si>
    <t>C.ESP:: Complemento específico</t>
  </si>
  <si>
    <t>Director del Gabinete del Rector</t>
  </si>
  <si>
    <t>Director del Gabinete Jurídico</t>
  </si>
  <si>
    <t>OBSERV.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</si>
</sst>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2"/>
    </font>
    <font>
      <sz val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1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13" fillId="2" borderId="1" xfId="0" applyNumberFormat="1" applyFont="1" applyFill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right"/>
    </xf>
    <xf numFmtId="0" fontId="1" fillId="0" borderId="1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3" fontId="15" fillId="0" borderId="0" xfId="0" applyNumberFormat="1" applyFont="1" applyAlignment="1">
      <alignment/>
    </xf>
    <xf numFmtId="0" fontId="14" fillId="2" borderId="0" xfId="0" applyFont="1" applyFill="1" applyAlignment="1">
      <alignment horizontal="right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center"/>
    </xf>
    <xf numFmtId="0" fontId="15" fillId="2" borderId="0" xfId="0" applyNumberFormat="1" applyFont="1" applyFill="1" applyAlignment="1">
      <alignment horizontal="center"/>
    </xf>
    <xf numFmtId="0" fontId="14" fillId="2" borderId="0" xfId="0" applyNumberFormat="1" applyFont="1" applyFill="1" applyAlignment="1">
      <alignment horizontal="right"/>
    </xf>
    <xf numFmtId="0" fontId="14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Alignment="1">
      <alignment horizontal="center"/>
    </xf>
    <xf numFmtId="0" fontId="0" fillId="0" borderId="2" xfId="0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0" fontId="4" fillId="0" borderId="4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8" fillId="3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8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left"/>
    </xf>
  </cellXfs>
  <cellStyles count="3">
    <cellStyle name="Normal" xfId="0"/>
    <cellStyle name="Hipervínculo" xfId="15"/>
    <cellStyle name="Hipervínculo visitado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4"/>
  <sheetViews>
    <sheetView tabSelected="1" showOutlineSymbols="0" zoomScale="87" zoomScaleNormal="87" workbookViewId="0" topLeftCell="A6">
      <selection activeCell="Q16" sqref="Q16"/>
    </sheetView>
  </sheetViews>
  <sheetFormatPr defaultColWidth="11.5546875" defaultRowHeight="15"/>
  <cols>
    <col min="1" max="1" width="4.99609375" style="133" customWidth="1"/>
    <col min="2" max="2" width="16.88671875" style="137" bestFit="1" customWidth="1"/>
    <col min="3" max="3" width="22.99609375" style="145" bestFit="1" customWidth="1"/>
    <col min="4" max="4" width="37.10546875" style="0" bestFit="1" customWidth="1"/>
    <col min="5" max="5" width="6.5546875" style="7" customWidth="1"/>
    <col min="6" max="6" width="4.99609375" style="0" bestFit="1" customWidth="1"/>
    <col min="7" max="7" width="5.4453125" style="0" customWidth="1"/>
    <col min="8" max="8" width="3.10546875" style="0" customWidth="1"/>
    <col min="9" max="9" width="5.99609375" style="35" hidden="1" customWidth="1"/>
    <col min="10" max="10" width="5.88671875" style="9" hidden="1" customWidth="1"/>
    <col min="11" max="11" width="0.10546875" style="9" hidden="1" customWidth="1"/>
    <col min="12" max="13" width="6.5546875" style="9" hidden="1" customWidth="1"/>
    <col min="14" max="14" width="5.10546875" style="98" bestFit="1" customWidth="1"/>
    <col min="15" max="15" width="6.88671875" style="98" bestFit="1" customWidth="1"/>
    <col min="16" max="16" width="8.4453125" style="98" hidden="1" customWidth="1"/>
    <col min="17" max="17" width="8.4453125" style="98" customWidth="1"/>
    <col min="18" max="18" width="9.10546875" style="167" bestFit="1" customWidth="1"/>
    <col min="19" max="16384" width="9.6640625" style="0" customWidth="1"/>
  </cols>
  <sheetData>
    <row r="1" spans="1:18" ht="17.25" thickBot="1" thickTop="1">
      <c r="A1" s="132" t="s">
        <v>173</v>
      </c>
      <c r="B1" s="154" t="s">
        <v>0</v>
      </c>
      <c r="C1" s="15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45" t="s">
        <v>8</v>
      </c>
      <c r="J1" s="61">
        <v>2000</v>
      </c>
      <c r="K1" s="61">
        <v>2001</v>
      </c>
      <c r="L1" s="61">
        <v>2002</v>
      </c>
      <c r="M1" s="61">
        <v>2003</v>
      </c>
      <c r="N1" s="112" t="s">
        <v>7</v>
      </c>
      <c r="O1" s="112" t="s">
        <v>161</v>
      </c>
      <c r="P1" s="114" t="s">
        <v>162</v>
      </c>
      <c r="Q1" s="112" t="s">
        <v>174</v>
      </c>
      <c r="R1" s="128" t="s">
        <v>189</v>
      </c>
    </row>
    <row r="2" spans="2:22" ht="15.75">
      <c r="B2" s="135"/>
      <c r="C2" s="141"/>
      <c r="D2" s="26"/>
      <c r="E2" s="26"/>
      <c r="F2" s="26"/>
      <c r="G2" s="26"/>
      <c r="H2" s="26"/>
      <c r="I2" s="46"/>
      <c r="J2" s="8"/>
      <c r="K2" s="8"/>
      <c r="L2" s="8"/>
      <c r="N2" s="94"/>
      <c r="O2" s="94"/>
      <c r="P2" s="94"/>
      <c r="Q2" s="94"/>
      <c r="R2" s="129"/>
      <c r="S2" s="9"/>
      <c r="T2" s="9"/>
      <c r="U2" s="9"/>
      <c r="V2" s="9"/>
    </row>
    <row r="3" spans="1:22" ht="15">
      <c r="A3" s="133">
        <v>1</v>
      </c>
      <c r="B3" s="136" t="s">
        <v>9</v>
      </c>
      <c r="C3" s="142" t="s">
        <v>10</v>
      </c>
      <c r="D3" t="s">
        <v>187</v>
      </c>
      <c r="E3" s="7" t="s">
        <v>11</v>
      </c>
      <c r="F3" s="2" t="s">
        <v>12</v>
      </c>
      <c r="G3" s="2">
        <v>28</v>
      </c>
      <c r="H3" s="6"/>
      <c r="I3" s="37">
        <v>0</v>
      </c>
      <c r="J3" s="9">
        <v>1</v>
      </c>
      <c r="K3" s="9">
        <v>1</v>
      </c>
      <c r="L3" s="9">
        <v>1</v>
      </c>
      <c r="M3" s="9">
        <v>1</v>
      </c>
      <c r="N3" s="93">
        <v>1</v>
      </c>
      <c r="O3" s="93">
        <v>2245</v>
      </c>
      <c r="P3" s="93">
        <v>464</v>
      </c>
      <c r="Q3" s="92" t="s">
        <v>175</v>
      </c>
      <c r="R3" s="167">
        <v>1.4</v>
      </c>
      <c r="S3" s="9"/>
      <c r="T3" s="9"/>
      <c r="U3" s="9"/>
      <c r="V3" s="9"/>
    </row>
    <row r="4" spans="1:22" ht="15">
      <c r="A4" s="133">
        <v>2</v>
      </c>
      <c r="B4" s="136"/>
      <c r="C4" s="143"/>
      <c r="D4" t="s">
        <v>13</v>
      </c>
      <c r="E4" s="7" t="s">
        <v>14</v>
      </c>
      <c r="F4" s="2" t="s">
        <v>15</v>
      </c>
      <c r="G4" s="2">
        <v>24</v>
      </c>
      <c r="H4" s="6" t="s">
        <v>16</v>
      </c>
      <c r="I4" s="37">
        <v>0</v>
      </c>
      <c r="J4" s="9">
        <v>0</v>
      </c>
      <c r="K4" s="9">
        <v>0</v>
      </c>
      <c r="L4" s="9">
        <v>1</v>
      </c>
      <c r="M4" s="9">
        <v>1</v>
      </c>
      <c r="N4" s="93">
        <v>1</v>
      </c>
      <c r="O4" s="93">
        <v>1181</v>
      </c>
      <c r="P4" s="93">
        <v>334</v>
      </c>
      <c r="Q4" s="92" t="s">
        <v>175</v>
      </c>
      <c r="R4" s="167">
        <v>6</v>
      </c>
      <c r="S4" s="9"/>
      <c r="T4" s="9"/>
      <c r="U4" s="9"/>
      <c r="V4" s="9"/>
    </row>
    <row r="5" spans="1:22" ht="15">
      <c r="A5" s="133">
        <v>3</v>
      </c>
      <c r="B5" s="136"/>
      <c r="C5" s="143"/>
      <c r="D5" t="s">
        <v>17</v>
      </c>
      <c r="E5" s="7" t="s">
        <v>14</v>
      </c>
      <c r="F5" s="6" t="s">
        <v>16</v>
      </c>
      <c r="G5" s="2">
        <v>20</v>
      </c>
      <c r="H5" s="6" t="s">
        <v>16</v>
      </c>
      <c r="I5" s="37">
        <v>0</v>
      </c>
      <c r="J5" s="9">
        <v>1</v>
      </c>
      <c r="K5" s="9">
        <v>1</v>
      </c>
      <c r="L5" s="9">
        <v>1</v>
      </c>
      <c r="M5" s="9">
        <v>1</v>
      </c>
      <c r="N5" s="93">
        <v>1</v>
      </c>
      <c r="O5" s="93">
        <v>767</v>
      </c>
      <c r="P5" s="93">
        <v>136</v>
      </c>
      <c r="Q5" s="92" t="s">
        <v>175</v>
      </c>
      <c r="S5" s="9"/>
      <c r="T5" s="9"/>
      <c r="U5" s="9"/>
      <c r="V5" s="9"/>
    </row>
    <row r="6" spans="1:22" ht="15">
      <c r="A6" s="133">
        <v>4</v>
      </c>
      <c r="B6" s="136"/>
      <c r="C6" s="143"/>
      <c r="D6" t="s">
        <v>18</v>
      </c>
      <c r="E6" s="7" t="s">
        <v>14</v>
      </c>
      <c r="F6" s="6" t="s">
        <v>16</v>
      </c>
      <c r="G6" s="2">
        <v>22</v>
      </c>
      <c r="H6" s="6" t="s">
        <v>19</v>
      </c>
      <c r="I6" s="37">
        <v>1</v>
      </c>
      <c r="J6" s="9">
        <v>1</v>
      </c>
      <c r="K6" s="9">
        <v>1</v>
      </c>
      <c r="L6" s="9">
        <v>1</v>
      </c>
      <c r="M6" s="9">
        <v>1</v>
      </c>
      <c r="N6" s="93">
        <v>1</v>
      </c>
      <c r="O6" s="93">
        <v>906</v>
      </c>
      <c r="P6" s="93">
        <v>136</v>
      </c>
      <c r="Q6" s="92" t="s">
        <v>175</v>
      </c>
      <c r="S6" s="9"/>
      <c r="T6" s="9"/>
      <c r="U6" s="9"/>
      <c r="V6" s="9"/>
    </row>
    <row r="7" spans="1:22" ht="15">
      <c r="A7" s="133">
        <v>5</v>
      </c>
      <c r="B7" s="136"/>
      <c r="C7" s="143"/>
      <c r="D7" t="s">
        <v>20</v>
      </c>
      <c r="E7" s="7" t="s">
        <v>14</v>
      </c>
      <c r="F7" s="6" t="s">
        <v>21</v>
      </c>
      <c r="G7" s="6" t="s">
        <v>136</v>
      </c>
      <c r="H7" s="6" t="s">
        <v>16</v>
      </c>
      <c r="I7" s="37">
        <v>3</v>
      </c>
      <c r="J7" s="9">
        <v>3</v>
      </c>
      <c r="K7" s="9">
        <v>3</v>
      </c>
      <c r="L7" s="9">
        <v>2</v>
      </c>
      <c r="M7" s="9">
        <v>2</v>
      </c>
      <c r="N7" s="93">
        <v>2</v>
      </c>
      <c r="O7" s="93">
        <v>542</v>
      </c>
      <c r="P7" s="93">
        <v>136</v>
      </c>
      <c r="Q7" s="92" t="s">
        <v>175</v>
      </c>
      <c r="S7" s="9"/>
      <c r="T7" s="9"/>
      <c r="U7" s="9"/>
      <c r="V7" s="9"/>
    </row>
    <row r="8" spans="2:22" ht="15">
      <c r="B8" s="136"/>
      <c r="C8" s="143"/>
      <c r="F8" s="6"/>
      <c r="G8" s="6"/>
      <c r="H8" s="6"/>
      <c r="I8" s="37"/>
      <c r="N8" s="93"/>
      <c r="O8" s="93"/>
      <c r="P8" s="93"/>
      <c r="Q8" s="93"/>
      <c r="S8" s="9"/>
      <c r="T8" s="9"/>
      <c r="U8" s="9"/>
      <c r="V8" s="9"/>
    </row>
    <row r="9" spans="1:22" ht="15">
      <c r="A9" s="133">
        <v>6</v>
      </c>
      <c r="B9" s="136"/>
      <c r="C9" s="143"/>
      <c r="D9" t="s">
        <v>22</v>
      </c>
      <c r="E9" s="7" t="s">
        <v>14</v>
      </c>
      <c r="F9" s="2" t="s">
        <v>23</v>
      </c>
      <c r="G9" s="2">
        <v>16</v>
      </c>
      <c r="H9" s="6" t="s">
        <v>16</v>
      </c>
      <c r="I9" s="37">
        <v>1</v>
      </c>
      <c r="J9" s="9">
        <v>1</v>
      </c>
      <c r="K9" s="9">
        <v>1</v>
      </c>
      <c r="L9" s="9">
        <v>1</v>
      </c>
      <c r="M9" s="9">
        <v>1</v>
      </c>
      <c r="N9" s="93">
        <v>1</v>
      </c>
      <c r="O9" s="93">
        <v>1041</v>
      </c>
      <c r="P9" s="93">
        <v>1409</v>
      </c>
      <c r="Q9" s="92" t="s">
        <v>175</v>
      </c>
      <c r="R9" s="167">
        <v>2</v>
      </c>
      <c r="S9" s="9"/>
      <c r="T9" s="9"/>
      <c r="U9" s="9"/>
      <c r="V9" s="9"/>
    </row>
    <row r="10" spans="2:22" ht="15.75">
      <c r="B10" s="136"/>
      <c r="C10" s="143"/>
      <c r="F10" s="2"/>
      <c r="G10" s="2"/>
      <c r="H10" s="6"/>
      <c r="I10" s="47">
        <f>+SUM(I3:I9)</f>
        <v>5</v>
      </c>
      <c r="J10" s="124">
        <f>+SUM(J3:J9)</f>
        <v>7</v>
      </c>
      <c r="K10" s="124">
        <f>+SUM(K3:K9)</f>
        <v>7</v>
      </c>
      <c r="L10" s="124">
        <f>+SUM(L3:L9)</f>
        <v>7</v>
      </c>
      <c r="M10" s="124">
        <f>+SUM(M3:M9)</f>
        <v>7</v>
      </c>
      <c r="N10" s="102">
        <f>SUM(N3:N9)</f>
        <v>7</v>
      </c>
      <c r="O10" s="97"/>
      <c r="P10" s="97"/>
      <c r="Q10" s="97"/>
      <c r="S10" s="9"/>
      <c r="T10" s="9"/>
      <c r="U10" s="9"/>
      <c r="V10" s="9"/>
    </row>
    <row r="11" spans="2:22" ht="15">
      <c r="B11" s="136"/>
      <c r="C11" s="143"/>
      <c r="F11" s="2"/>
      <c r="G11" s="2"/>
      <c r="H11" s="6"/>
      <c r="I11" s="37"/>
      <c r="N11" s="93"/>
      <c r="O11" s="93"/>
      <c r="P11" s="93"/>
      <c r="Q11" s="93"/>
      <c r="S11" s="9"/>
      <c r="T11" s="9"/>
      <c r="U11" s="9"/>
      <c r="V11" s="9"/>
    </row>
    <row r="12" spans="2:22" ht="15">
      <c r="B12" s="136"/>
      <c r="C12" s="143"/>
      <c r="F12" s="2"/>
      <c r="G12" s="2"/>
      <c r="H12" s="6"/>
      <c r="I12" s="37"/>
      <c r="N12" s="93"/>
      <c r="O12" s="93"/>
      <c r="P12" s="93"/>
      <c r="Q12" s="93"/>
      <c r="S12" s="9"/>
      <c r="T12" s="9"/>
      <c r="U12" s="9"/>
      <c r="V12" s="9"/>
    </row>
    <row r="13" spans="1:22" ht="15">
      <c r="A13" s="133">
        <v>7</v>
      </c>
      <c r="B13" s="136"/>
      <c r="C13" s="143"/>
      <c r="D13" t="s">
        <v>24</v>
      </c>
      <c r="E13" s="7" t="s">
        <v>14</v>
      </c>
      <c r="F13" s="6" t="s">
        <v>16</v>
      </c>
      <c r="G13" s="2">
        <v>20</v>
      </c>
      <c r="H13" s="6" t="s">
        <v>19</v>
      </c>
      <c r="I13" s="37">
        <v>7</v>
      </c>
      <c r="J13" s="9">
        <v>7</v>
      </c>
      <c r="K13" s="9">
        <v>7</v>
      </c>
      <c r="L13" s="9">
        <v>7</v>
      </c>
      <c r="M13" s="9">
        <v>7</v>
      </c>
      <c r="N13" s="93">
        <v>7</v>
      </c>
      <c r="O13" s="92">
        <v>709</v>
      </c>
      <c r="P13" s="93">
        <v>136</v>
      </c>
      <c r="Q13" s="92" t="s">
        <v>175</v>
      </c>
      <c r="R13" s="169"/>
      <c r="S13" s="9"/>
      <c r="T13" s="9"/>
      <c r="U13" s="9"/>
      <c r="V13" s="9"/>
    </row>
    <row r="14" spans="2:22" ht="15">
      <c r="B14" s="136"/>
      <c r="C14" s="143"/>
      <c r="F14" s="6"/>
      <c r="G14" s="2"/>
      <c r="H14" s="6"/>
      <c r="I14" s="37"/>
      <c r="N14" s="93"/>
      <c r="O14" s="92"/>
      <c r="P14" s="93"/>
      <c r="Q14" s="93"/>
      <c r="R14" s="169"/>
      <c r="S14" s="9"/>
      <c r="T14" s="9"/>
      <c r="U14" s="9"/>
      <c r="V14" s="9"/>
    </row>
    <row r="15" spans="2:22" ht="15">
      <c r="B15" s="136"/>
      <c r="C15" s="143"/>
      <c r="F15" s="2"/>
      <c r="G15" s="2"/>
      <c r="H15" s="6"/>
      <c r="I15" s="37"/>
      <c r="N15" s="93"/>
      <c r="O15" s="93"/>
      <c r="P15" s="93"/>
      <c r="Q15" s="93"/>
      <c r="R15" s="169"/>
      <c r="S15" s="9"/>
      <c r="T15" s="9"/>
      <c r="U15" s="9"/>
      <c r="V15" s="9"/>
    </row>
    <row r="16" spans="1:22" ht="15">
      <c r="A16" s="133">
        <v>8</v>
      </c>
      <c r="B16" s="136" t="s">
        <v>145</v>
      </c>
      <c r="C16" s="144" t="s">
        <v>30</v>
      </c>
      <c r="D16" s="5" t="s">
        <v>188</v>
      </c>
      <c r="E16" s="6" t="s">
        <v>14</v>
      </c>
      <c r="F16" s="2" t="s">
        <v>12</v>
      </c>
      <c r="G16" s="2">
        <v>28</v>
      </c>
      <c r="H16" s="6" t="s">
        <v>16</v>
      </c>
      <c r="I16" s="36">
        <v>1</v>
      </c>
      <c r="J16" s="9">
        <v>1</v>
      </c>
      <c r="K16" s="9">
        <v>1</v>
      </c>
      <c r="L16" s="9">
        <v>1</v>
      </c>
      <c r="M16" s="9">
        <v>1</v>
      </c>
      <c r="N16" s="93">
        <v>1</v>
      </c>
      <c r="O16" s="93">
        <v>675</v>
      </c>
      <c r="P16" s="93">
        <v>464</v>
      </c>
      <c r="Q16" s="92" t="s">
        <v>175</v>
      </c>
      <c r="R16" s="167">
        <v>5</v>
      </c>
      <c r="S16" s="9"/>
      <c r="T16" s="9"/>
      <c r="U16" s="9"/>
      <c r="V16" s="9"/>
    </row>
    <row r="17" spans="1:22" ht="15">
      <c r="A17" s="133">
        <v>9</v>
      </c>
      <c r="B17" s="136"/>
      <c r="C17" s="143"/>
      <c r="D17" t="s">
        <v>29</v>
      </c>
      <c r="E17" s="7" t="s">
        <v>14</v>
      </c>
      <c r="F17" s="6" t="s">
        <v>21</v>
      </c>
      <c r="G17" s="2">
        <v>18</v>
      </c>
      <c r="H17" s="6" t="s">
        <v>16</v>
      </c>
      <c r="I17" s="36">
        <v>1</v>
      </c>
      <c r="J17" s="9">
        <v>1</v>
      </c>
      <c r="K17" s="9">
        <v>1</v>
      </c>
      <c r="L17" s="9">
        <v>1</v>
      </c>
      <c r="M17" s="9">
        <v>1</v>
      </c>
      <c r="N17" s="93">
        <v>1</v>
      </c>
      <c r="O17" s="93">
        <v>642</v>
      </c>
      <c r="P17" s="93">
        <v>136</v>
      </c>
      <c r="Q17" s="92" t="s">
        <v>175</v>
      </c>
      <c r="R17" s="169"/>
      <c r="S17" s="9"/>
      <c r="T17" s="9"/>
      <c r="U17" s="9"/>
      <c r="V17" s="9"/>
    </row>
    <row r="18" spans="1:22" ht="15">
      <c r="A18" s="133">
        <v>10</v>
      </c>
      <c r="B18" s="136"/>
      <c r="C18" s="143" t="s">
        <v>25</v>
      </c>
      <c r="D18" t="s">
        <v>17</v>
      </c>
      <c r="E18" s="7" t="s">
        <v>14</v>
      </c>
      <c r="F18" s="6" t="s">
        <v>16</v>
      </c>
      <c r="G18" s="2">
        <v>20</v>
      </c>
      <c r="H18" s="6" t="s">
        <v>16</v>
      </c>
      <c r="I18" s="37">
        <v>1</v>
      </c>
      <c r="J18" s="9">
        <v>1</v>
      </c>
      <c r="K18" s="9">
        <v>1</v>
      </c>
      <c r="L18" s="9">
        <v>1</v>
      </c>
      <c r="M18" s="9">
        <v>1</v>
      </c>
      <c r="N18" s="93">
        <v>1</v>
      </c>
      <c r="O18" s="93">
        <v>767</v>
      </c>
      <c r="P18" s="93">
        <v>163</v>
      </c>
      <c r="Q18" s="92" t="s">
        <v>175</v>
      </c>
      <c r="S18" s="9"/>
      <c r="T18" s="9"/>
      <c r="U18" s="9"/>
      <c r="V18" s="9"/>
    </row>
    <row r="19" spans="1:22" ht="15">
      <c r="A19" s="133">
        <v>11</v>
      </c>
      <c r="B19" s="136"/>
      <c r="C19" s="143"/>
      <c r="D19" t="s">
        <v>20</v>
      </c>
      <c r="E19" s="7" t="s">
        <v>14</v>
      </c>
      <c r="F19" s="6" t="s">
        <v>21</v>
      </c>
      <c r="G19" s="6" t="s">
        <v>136</v>
      </c>
      <c r="H19" s="6" t="s">
        <v>16</v>
      </c>
      <c r="I19" s="37">
        <v>2</v>
      </c>
      <c r="J19" s="9">
        <v>2</v>
      </c>
      <c r="K19" s="9">
        <v>2</v>
      </c>
      <c r="L19" s="9">
        <v>2</v>
      </c>
      <c r="M19" s="9">
        <v>2</v>
      </c>
      <c r="N19" s="93">
        <v>2</v>
      </c>
      <c r="O19" s="93">
        <v>542</v>
      </c>
      <c r="P19" s="93">
        <v>136</v>
      </c>
      <c r="Q19" s="92" t="s">
        <v>175</v>
      </c>
      <c r="S19" s="9"/>
      <c r="T19" s="9"/>
      <c r="U19" s="9"/>
      <c r="V19" s="9"/>
    </row>
    <row r="20" spans="2:22" ht="15.75">
      <c r="B20" s="136"/>
      <c r="C20" s="143"/>
      <c r="F20" s="6"/>
      <c r="G20" s="6"/>
      <c r="H20" s="6"/>
      <c r="I20" s="47">
        <f aca="true" t="shared" si="0" ref="I20:N20">SUM(I16:I19)</f>
        <v>5</v>
      </c>
      <c r="J20" s="57">
        <f t="shared" si="0"/>
        <v>5</v>
      </c>
      <c r="K20" s="57">
        <f t="shared" si="0"/>
        <v>5</v>
      </c>
      <c r="L20" s="57">
        <f t="shared" si="0"/>
        <v>5</v>
      </c>
      <c r="M20" s="57">
        <f t="shared" si="0"/>
        <v>5</v>
      </c>
      <c r="N20" s="102">
        <f t="shared" si="0"/>
        <v>5</v>
      </c>
      <c r="O20" s="97"/>
      <c r="P20" s="97"/>
      <c r="Q20" s="97"/>
      <c r="S20" s="9"/>
      <c r="T20" s="9"/>
      <c r="U20" s="9"/>
      <c r="V20" s="9"/>
    </row>
    <row r="21" spans="2:22" ht="15">
      <c r="B21" s="136"/>
      <c r="C21" s="143"/>
      <c r="F21" s="2"/>
      <c r="G21" s="2"/>
      <c r="H21" s="2"/>
      <c r="I21" s="37"/>
      <c r="N21" s="93"/>
      <c r="O21" s="93"/>
      <c r="P21" s="93"/>
      <c r="Q21" s="93"/>
      <c r="S21" s="9"/>
      <c r="T21" s="9"/>
      <c r="U21" s="9"/>
      <c r="V21" s="9"/>
    </row>
    <row r="22" spans="1:22" ht="15">
      <c r="A22" s="133">
        <v>12</v>
      </c>
      <c r="B22" s="136" t="s">
        <v>9</v>
      </c>
      <c r="C22" s="143" t="s">
        <v>158</v>
      </c>
      <c r="D22" t="s">
        <v>26</v>
      </c>
      <c r="E22" s="7" t="s">
        <v>14</v>
      </c>
      <c r="F22" s="6" t="s">
        <v>15</v>
      </c>
      <c r="G22" s="2">
        <v>24</v>
      </c>
      <c r="H22" s="6" t="s">
        <v>16</v>
      </c>
      <c r="I22" s="37">
        <v>0</v>
      </c>
      <c r="J22" s="9">
        <v>1</v>
      </c>
      <c r="K22" s="9">
        <v>1</v>
      </c>
      <c r="L22" s="9">
        <v>1</v>
      </c>
      <c r="M22" s="9">
        <v>1</v>
      </c>
      <c r="N22" s="93">
        <v>1</v>
      </c>
      <c r="O22" s="93">
        <v>1181</v>
      </c>
      <c r="P22" s="93">
        <v>136</v>
      </c>
      <c r="Q22" s="92" t="s">
        <v>175</v>
      </c>
      <c r="S22" s="9"/>
      <c r="T22" s="9"/>
      <c r="U22" s="9"/>
      <c r="V22" s="9"/>
    </row>
    <row r="23" spans="1:22" ht="15">
      <c r="A23" s="133">
        <v>13</v>
      </c>
      <c r="B23" s="136"/>
      <c r="C23" s="143"/>
      <c r="D23" t="s">
        <v>17</v>
      </c>
      <c r="E23" s="7" t="s">
        <v>14</v>
      </c>
      <c r="F23" s="6" t="s">
        <v>16</v>
      </c>
      <c r="G23" s="2">
        <v>20</v>
      </c>
      <c r="H23" s="6" t="s">
        <v>16</v>
      </c>
      <c r="I23" s="37">
        <v>1</v>
      </c>
      <c r="J23" s="9">
        <v>1</v>
      </c>
      <c r="K23" s="9">
        <v>1</v>
      </c>
      <c r="L23" s="9">
        <v>1</v>
      </c>
      <c r="M23" s="9">
        <v>1</v>
      </c>
      <c r="N23" s="93">
        <v>1</v>
      </c>
      <c r="O23" s="93">
        <v>767</v>
      </c>
      <c r="P23" s="93">
        <v>136</v>
      </c>
      <c r="Q23" s="92" t="s">
        <v>175</v>
      </c>
      <c r="S23" s="9"/>
      <c r="T23" s="9"/>
      <c r="U23" s="9"/>
      <c r="V23" s="9"/>
    </row>
    <row r="24" spans="1:22" ht="15">
      <c r="A24" s="133">
        <v>14</v>
      </c>
      <c r="B24" s="136"/>
      <c r="C24" s="143"/>
      <c r="D24" t="s">
        <v>20</v>
      </c>
      <c r="E24" s="7" t="s">
        <v>14</v>
      </c>
      <c r="F24" s="6" t="s">
        <v>21</v>
      </c>
      <c r="G24" s="6" t="s">
        <v>136</v>
      </c>
      <c r="H24" s="6" t="s">
        <v>16</v>
      </c>
      <c r="I24" s="37">
        <v>0</v>
      </c>
      <c r="J24" s="9">
        <v>1</v>
      </c>
      <c r="K24" s="9">
        <v>1</v>
      </c>
      <c r="L24" s="9">
        <v>1</v>
      </c>
      <c r="M24" s="9">
        <v>1</v>
      </c>
      <c r="N24" s="93">
        <v>1</v>
      </c>
      <c r="O24" s="93">
        <v>542</v>
      </c>
      <c r="P24" s="93">
        <v>136</v>
      </c>
      <c r="Q24" s="92" t="s">
        <v>175</v>
      </c>
      <c r="S24" s="9"/>
      <c r="T24" s="9"/>
      <c r="U24" s="9"/>
      <c r="V24" s="9"/>
    </row>
    <row r="25" spans="2:22" ht="15.75">
      <c r="B25" s="136"/>
      <c r="C25" s="143"/>
      <c r="F25" s="6"/>
      <c r="G25" s="2"/>
      <c r="H25" s="6"/>
      <c r="I25" s="47">
        <f aca="true" t="shared" si="1" ref="I25:N25">SUM(I22:I24)</f>
        <v>1</v>
      </c>
      <c r="J25" s="57">
        <f t="shared" si="1"/>
        <v>3</v>
      </c>
      <c r="K25" s="57">
        <f t="shared" si="1"/>
        <v>3</v>
      </c>
      <c r="L25" s="57">
        <f t="shared" si="1"/>
        <v>3</v>
      </c>
      <c r="M25" s="57">
        <f t="shared" si="1"/>
        <v>3</v>
      </c>
      <c r="N25" s="102">
        <f t="shared" si="1"/>
        <v>3</v>
      </c>
      <c r="O25" s="97"/>
      <c r="P25" s="97"/>
      <c r="Q25" s="97"/>
      <c r="S25" s="9"/>
      <c r="T25" s="9"/>
      <c r="U25" s="9"/>
      <c r="V25" s="9"/>
    </row>
    <row r="26" spans="2:22" ht="15">
      <c r="B26" s="136"/>
      <c r="C26" s="143"/>
      <c r="F26" s="6"/>
      <c r="G26" s="2"/>
      <c r="H26" s="6"/>
      <c r="I26" s="37"/>
      <c r="N26" s="93"/>
      <c r="O26" s="93"/>
      <c r="P26" s="93"/>
      <c r="Q26" s="93"/>
      <c r="S26" s="9"/>
      <c r="T26" s="9"/>
      <c r="U26" s="9"/>
      <c r="V26" s="9"/>
    </row>
    <row r="27" spans="1:22" ht="15">
      <c r="A27" s="133">
        <v>15</v>
      </c>
      <c r="B27" s="136" t="s">
        <v>9</v>
      </c>
      <c r="C27" s="144" t="s">
        <v>159</v>
      </c>
      <c r="D27" s="5" t="s">
        <v>160</v>
      </c>
      <c r="E27" s="6" t="s">
        <v>28</v>
      </c>
      <c r="F27" s="2" t="s">
        <v>12</v>
      </c>
      <c r="G27" s="2">
        <v>28</v>
      </c>
      <c r="H27" s="6" t="s">
        <v>16</v>
      </c>
      <c r="I27" s="37">
        <v>1</v>
      </c>
      <c r="J27" s="9">
        <v>1</v>
      </c>
      <c r="K27" s="9">
        <v>1</v>
      </c>
      <c r="L27" s="9">
        <v>1</v>
      </c>
      <c r="M27" s="9">
        <v>1</v>
      </c>
      <c r="N27" s="93">
        <v>1</v>
      </c>
      <c r="O27" s="93">
        <v>2245</v>
      </c>
      <c r="P27" s="93">
        <v>464</v>
      </c>
      <c r="Q27" s="92" t="s">
        <v>175</v>
      </c>
      <c r="R27" s="167">
        <v>1.4</v>
      </c>
      <c r="S27" s="9"/>
      <c r="T27" s="9"/>
      <c r="U27" s="9"/>
      <c r="V27" s="9"/>
    </row>
    <row r="28" spans="1:22" ht="15">
      <c r="A28" s="133">
        <v>16</v>
      </c>
      <c r="B28" s="136"/>
      <c r="C28" s="143"/>
      <c r="D28" t="s">
        <v>137</v>
      </c>
      <c r="E28" s="7" t="s">
        <v>14</v>
      </c>
      <c r="F28" s="2" t="s">
        <v>15</v>
      </c>
      <c r="G28" s="2">
        <v>24</v>
      </c>
      <c r="H28" s="6" t="s">
        <v>16</v>
      </c>
      <c r="I28" s="37">
        <v>1</v>
      </c>
      <c r="J28" s="9">
        <v>1</v>
      </c>
      <c r="K28" s="9">
        <v>1</v>
      </c>
      <c r="L28" s="9">
        <v>2</v>
      </c>
      <c r="M28" s="9">
        <v>2</v>
      </c>
      <c r="N28" s="93">
        <v>2</v>
      </c>
      <c r="O28" s="93">
        <v>1181</v>
      </c>
      <c r="P28" s="93">
        <v>136</v>
      </c>
      <c r="Q28" s="92" t="s">
        <v>175</v>
      </c>
      <c r="S28" s="9"/>
      <c r="T28" s="9"/>
      <c r="U28" s="9"/>
      <c r="V28" s="9"/>
    </row>
    <row r="29" spans="1:22" ht="15">
      <c r="A29" s="133">
        <v>17</v>
      </c>
      <c r="B29" s="136"/>
      <c r="C29" s="143"/>
      <c r="D29" t="s">
        <v>29</v>
      </c>
      <c r="E29" s="7" t="s">
        <v>14</v>
      </c>
      <c r="F29" s="2" t="s">
        <v>21</v>
      </c>
      <c r="G29" s="2">
        <v>18</v>
      </c>
      <c r="H29" s="6" t="s">
        <v>16</v>
      </c>
      <c r="I29" s="37">
        <v>1</v>
      </c>
      <c r="J29" s="9">
        <v>1</v>
      </c>
      <c r="K29" s="9">
        <v>1</v>
      </c>
      <c r="L29" s="9">
        <v>1</v>
      </c>
      <c r="M29" s="9">
        <v>1</v>
      </c>
      <c r="N29" s="93">
        <v>1</v>
      </c>
      <c r="O29" s="93">
        <v>642</v>
      </c>
      <c r="P29" s="93">
        <v>136</v>
      </c>
      <c r="Q29" s="92" t="s">
        <v>175</v>
      </c>
      <c r="S29" s="9"/>
      <c r="T29" s="9"/>
      <c r="U29" s="9"/>
      <c r="V29" s="9"/>
    </row>
    <row r="30" spans="2:22" ht="15.75">
      <c r="B30" s="136"/>
      <c r="C30" s="143"/>
      <c r="F30" s="2"/>
      <c r="G30" s="2"/>
      <c r="H30" s="2"/>
      <c r="I30" s="48">
        <f aca="true" t="shared" si="2" ref="I30:N30">SUM(I27:I29)</f>
        <v>3</v>
      </c>
      <c r="J30" s="58">
        <f t="shared" si="2"/>
        <v>3</v>
      </c>
      <c r="K30" s="58">
        <f t="shared" si="2"/>
        <v>3</v>
      </c>
      <c r="L30" s="58">
        <f t="shared" si="2"/>
        <v>4</v>
      </c>
      <c r="M30" s="58">
        <f t="shared" si="2"/>
        <v>4</v>
      </c>
      <c r="N30" s="118">
        <f t="shared" si="2"/>
        <v>4</v>
      </c>
      <c r="O30" s="91"/>
      <c r="P30" s="91"/>
      <c r="Q30" s="91"/>
      <c r="S30" s="9"/>
      <c r="T30" s="9"/>
      <c r="U30" s="9"/>
      <c r="V30" s="9"/>
    </row>
    <row r="31" spans="2:22" ht="15">
      <c r="B31" s="136"/>
      <c r="C31" s="143"/>
      <c r="S31" s="9"/>
      <c r="T31" s="9"/>
      <c r="U31" s="9"/>
      <c r="V31" s="9"/>
    </row>
    <row r="32" spans="1:22" ht="15">
      <c r="A32" s="133">
        <v>18</v>
      </c>
      <c r="B32" s="136" t="s">
        <v>31</v>
      </c>
      <c r="C32" s="144" t="s">
        <v>31</v>
      </c>
      <c r="D32" t="s">
        <v>32</v>
      </c>
      <c r="E32" s="7" t="s">
        <v>14</v>
      </c>
      <c r="F32" s="6" t="s">
        <v>16</v>
      </c>
      <c r="G32" s="2">
        <v>20</v>
      </c>
      <c r="H32" s="6" t="s">
        <v>16</v>
      </c>
      <c r="I32" s="44">
        <v>1</v>
      </c>
      <c r="J32" s="9">
        <v>1</v>
      </c>
      <c r="K32" s="9">
        <v>1</v>
      </c>
      <c r="L32" s="9">
        <v>1</v>
      </c>
      <c r="M32" s="9">
        <v>1</v>
      </c>
      <c r="N32" s="99">
        <v>1</v>
      </c>
      <c r="O32" s="99">
        <v>709</v>
      </c>
      <c r="P32" s="99">
        <v>136</v>
      </c>
      <c r="Q32" s="92" t="s">
        <v>175</v>
      </c>
      <c r="S32" s="9"/>
      <c r="T32" s="9"/>
      <c r="U32" s="9"/>
      <c r="V32" s="9"/>
    </row>
    <row r="33" spans="2:22" ht="15">
      <c r="B33" s="136"/>
      <c r="C33" s="143"/>
      <c r="F33" s="2"/>
      <c r="G33" s="2"/>
      <c r="H33" s="2"/>
      <c r="I33" s="37"/>
      <c r="N33" s="93"/>
      <c r="O33" s="93"/>
      <c r="P33" s="93"/>
      <c r="Q33" s="93"/>
      <c r="S33" s="9"/>
      <c r="T33" s="9"/>
      <c r="U33" s="9"/>
      <c r="V33" s="9"/>
    </row>
    <row r="34" spans="1:22" ht="15">
      <c r="A34" s="133">
        <v>19</v>
      </c>
      <c r="B34" s="136" t="s">
        <v>9</v>
      </c>
      <c r="C34" s="144" t="s">
        <v>33</v>
      </c>
      <c r="D34" s="5" t="s">
        <v>34</v>
      </c>
      <c r="E34" s="7" t="s">
        <v>14</v>
      </c>
      <c r="F34" s="6" t="s">
        <v>49</v>
      </c>
      <c r="G34" s="2">
        <v>22</v>
      </c>
      <c r="H34" s="6" t="s">
        <v>16</v>
      </c>
      <c r="I34" s="37">
        <v>1</v>
      </c>
      <c r="J34" s="9">
        <v>1</v>
      </c>
      <c r="K34" s="9">
        <v>1</v>
      </c>
      <c r="L34" s="9">
        <v>1</v>
      </c>
      <c r="M34" s="9">
        <v>1</v>
      </c>
      <c r="N34" s="93">
        <v>1</v>
      </c>
      <c r="O34" s="93">
        <v>983</v>
      </c>
      <c r="P34" s="93">
        <v>334</v>
      </c>
      <c r="Q34" s="92" t="s">
        <v>175</v>
      </c>
      <c r="R34" s="167">
        <v>6</v>
      </c>
      <c r="S34" s="9"/>
      <c r="T34" s="9"/>
      <c r="U34" s="9"/>
      <c r="V34" s="9"/>
    </row>
    <row r="35" spans="1:22" ht="15">
      <c r="A35" s="133">
        <v>20</v>
      </c>
      <c r="B35" s="136"/>
      <c r="C35" s="143"/>
      <c r="D35" t="s">
        <v>35</v>
      </c>
      <c r="E35" s="7" t="s">
        <v>14</v>
      </c>
      <c r="F35" s="6" t="s">
        <v>16</v>
      </c>
      <c r="G35" s="2">
        <v>20</v>
      </c>
      <c r="H35" s="6" t="s">
        <v>19</v>
      </c>
      <c r="I35" s="37">
        <v>1</v>
      </c>
      <c r="J35" s="9">
        <v>1</v>
      </c>
      <c r="K35" s="9">
        <v>1</v>
      </c>
      <c r="L35" s="9">
        <v>1</v>
      </c>
      <c r="M35" s="9">
        <v>1</v>
      </c>
      <c r="N35" s="93">
        <v>1</v>
      </c>
      <c r="O35" s="93">
        <v>709</v>
      </c>
      <c r="P35" s="93">
        <v>136</v>
      </c>
      <c r="Q35" s="92" t="s">
        <v>175</v>
      </c>
      <c r="S35" s="9"/>
      <c r="T35" s="9"/>
      <c r="U35" s="9"/>
      <c r="V35" s="9"/>
    </row>
    <row r="36" spans="2:22" ht="15.75">
      <c r="B36" s="136"/>
      <c r="C36" s="143"/>
      <c r="F36" s="2"/>
      <c r="G36" s="2"/>
      <c r="H36" s="2"/>
      <c r="I36" s="48">
        <f aca="true" t="shared" si="3" ref="I36:N36">SUM(I34:I35)</f>
        <v>2</v>
      </c>
      <c r="J36" s="58">
        <f t="shared" si="3"/>
        <v>2</v>
      </c>
      <c r="K36" s="58">
        <f t="shared" si="3"/>
        <v>2</v>
      </c>
      <c r="L36" s="58">
        <f t="shared" si="3"/>
        <v>2</v>
      </c>
      <c r="M36" s="58">
        <f t="shared" si="3"/>
        <v>2</v>
      </c>
      <c r="N36" s="118">
        <f t="shared" si="3"/>
        <v>2</v>
      </c>
      <c r="O36" s="91"/>
      <c r="P36" s="91"/>
      <c r="Q36" s="91"/>
      <c r="S36" s="9"/>
      <c r="T36" s="9"/>
      <c r="U36" s="9"/>
      <c r="V36" s="9"/>
    </row>
    <row r="37" spans="2:22" ht="15">
      <c r="B37" s="136"/>
      <c r="C37" s="143"/>
      <c r="F37" s="2"/>
      <c r="G37" s="2"/>
      <c r="H37" s="2"/>
      <c r="I37" s="37"/>
      <c r="N37" s="93"/>
      <c r="O37" s="93"/>
      <c r="P37" s="93"/>
      <c r="Q37" s="93"/>
      <c r="S37" s="9"/>
      <c r="T37" s="9"/>
      <c r="U37" s="9"/>
      <c r="V37" s="9"/>
    </row>
    <row r="38" spans="1:22" ht="15">
      <c r="A38" s="133">
        <v>21</v>
      </c>
      <c r="B38" s="136" t="s">
        <v>9</v>
      </c>
      <c r="C38" s="144" t="s">
        <v>36</v>
      </c>
      <c r="D38" t="s">
        <v>27</v>
      </c>
      <c r="E38" s="7" t="s">
        <v>14</v>
      </c>
      <c r="F38" s="6" t="s">
        <v>15</v>
      </c>
      <c r="G38" s="2">
        <v>26</v>
      </c>
      <c r="H38" s="6" t="s">
        <v>16</v>
      </c>
      <c r="I38" s="37">
        <v>0</v>
      </c>
      <c r="J38" s="9">
        <v>0</v>
      </c>
      <c r="K38" s="85">
        <v>0</v>
      </c>
      <c r="L38" s="85">
        <v>0</v>
      </c>
      <c r="M38" s="9">
        <v>1</v>
      </c>
      <c r="N38" s="93">
        <v>1</v>
      </c>
      <c r="O38" s="93">
        <v>1750</v>
      </c>
      <c r="P38" s="93">
        <v>392</v>
      </c>
      <c r="Q38" s="92" t="s">
        <v>175</v>
      </c>
      <c r="R38" s="167">
        <v>5</v>
      </c>
      <c r="S38" s="9"/>
      <c r="T38" s="9"/>
      <c r="U38" s="9"/>
      <c r="V38" s="9"/>
    </row>
    <row r="39" spans="1:22" ht="15">
      <c r="A39" s="133">
        <v>22</v>
      </c>
      <c r="B39" s="136"/>
      <c r="C39" s="143"/>
      <c r="D39" t="s">
        <v>13</v>
      </c>
      <c r="E39" s="7" t="s">
        <v>14</v>
      </c>
      <c r="F39" s="2" t="s">
        <v>15</v>
      </c>
      <c r="G39" s="2">
        <v>24</v>
      </c>
      <c r="H39" s="6" t="s">
        <v>16</v>
      </c>
      <c r="I39" s="37">
        <v>1</v>
      </c>
      <c r="J39" s="9">
        <v>1</v>
      </c>
      <c r="K39" s="9">
        <v>1</v>
      </c>
      <c r="L39" s="9">
        <v>1</v>
      </c>
      <c r="M39" s="9">
        <v>1</v>
      </c>
      <c r="N39" s="93">
        <v>1</v>
      </c>
      <c r="O39" s="93">
        <v>1181</v>
      </c>
      <c r="P39" s="93">
        <v>334</v>
      </c>
      <c r="Q39" s="92" t="s">
        <v>175</v>
      </c>
      <c r="R39" s="167">
        <v>6</v>
      </c>
      <c r="S39" s="9"/>
      <c r="T39" s="9"/>
      <c r="U39" s="9"/>
      <c r="V39" s="9"/>
    </row>
    <row r="40" spans="1:22" ht="15">
      <c r="A40" s="133">
        <v>23</v>
      </c>
      <c r="B40" s="136"/>
      <c r="C40" s="143"/>
      <c r="D40" s="40" t="s">
        <v>146</v>
      </c>
      <c r="E40" s="41" t="s">
        <v>14</v>
      </c>
      <c r="F40" s="42" t="s">
        <v>49</v>
      </c>
      <c r="G40" s="39">
        <v>22</v>
      </c>
      <c r="H40" s="42" t="s">
        <v>16</v>
      </c>
      <c r="I40" s="37">
        <v>0</v>
      </c>
      <c r="J40" s="9">
        <v>0</v>
      </c>
      <c r="K40" s="9">
        <v>1</v>
      </c>
      <c r="L40" s="9">
        <v>1</v>
      </c>
      <c r="M40" s="9">
        <v>1</v>
      </c>
      <c r="N40" s="93">
        <v>1</v>
      </c>
      <c r="O40" s="93">
        <v>914</v>
      </c>
      <c r="P40" s="93">
        <v>136</v>
      </c>
      <c r="Q40" s="92" t="s">
        <v>175</v>
      </c>
      <c r="S40" s="9"/>
      <c r="T40" s="9"/>
      <c r="U40" s="9"/>
      <c r="V40" s="9"/>
    </row>
    <row r="41" spans="1:22" ht="15">
      <c r="A41" s="133">
        <v>24</v>
      </c>
      <c r="B41" s="136"/>
      <c r="C41" s="143"/>
      <c r="D41" t="s">
        <v>37</v>
      </c>
      <c r="E41" s="7" t="s">
        <v>14</v>
      </c>
      <c r="F41" s="2" t="s">
        <v>16</v>
      </c>
      <c r="G41" s="2">
        <v>20</v>
      </c>
      <c r="H41" s="6" t="s">
        <v>16</v>
      </c>
      <c r="I41" s="37">
        <v>2</v>
      </c>
      <c r="J41" s="9">
        <v>4</v>
      </c>
      <c r="K41" s="9">
        <v>4</v>
      </c>
      <c r="L41" s="9">
        <v>4</v>
      </c>
      <c r="M41" s="9">
        <v>4</v>
      </c>
      <c r="N41" s="93">
        <v>4</v>
      </c>
      <c r="O41" s="93">
        <v>767</v>
      </c>
      <c r="P41" s="93">
        <v>136</v>
      </c>
      <c r="Q41" s="92" t="s">
        <v>175</v>
      </c>
      <c r="S41" s="9"/>
      <c r="T41" s="9"/>
      <c r="U41" s="9"/>
      <c r="V41" s="9"/>
    </row>
    <row r="42" spans="1:22" ht="15">
      <c r="A42" s="133">
        <v>25</v>
      </c>
      <c r="B42" s="136"/>
      <c r="C42" s="143"/>
      <c r="D42" t="s">
        <v>20</v>
      </c>
      <c r="E42" s="7" t="s">
        <v>14</v>
      </c>
      <c r="F42" s="6" t="s">
        <v>21</v>
      </c>
      <c r="G42" s="6" t="s">
        <v>136</v>
      </c>
      <c r="H42" s="6" t="s">
        <v>16</v>
      </c>
      <c r="I42" s="37">
        <v>5</v>
      </c>
      <c r="J42" s="9">
        <v>5</v>
      </c>
      <c r="K42" s="9">
        <v>3</v>
      </c>
      <c r="L42" s="9">
        <v>3</v>
      </c>
      <c r="M42" s="9">
        <v>3</v>
      </c>
      <c r="N42" s="93">
        <v>3</v>
      </c>
      <c r="O42" s="93">
        <v>542</v>
      </c>
      <c r="P42" s="93">
        <v>136</v>
      </c>
      <c r="Q42" s="92" t="s">
        <v>175</v>
      </c>
      <c r="S42" s="9"/>
      <c r="T42" s="9"/>
      <c r="U42" s="9"/>
      <c r="V42" s="9"/>
    </row>
    <row r="43" spans="2:22" ht="15.75">
      <c r="B43" s="136"/>
      <c r="C43" s="143"/>
      <c r="F43" s="2"/>
      <c r="G43" s="2"/>
      <c r="H43" s="2"/>
      <c r="I43" s="48">
        <f aca="true" t="shared" si="4" ref="I43:N43">SUM(I38:I42)</f>
        <v>8</v>
      </c>
      <c r="J43" s="58">
        <f t="shared" si="4"/>
        <v>10</v>
      </c>
      <c r="K43" s="58">
        <f t="shared" si="4"/>
        <v>9</v>
      </c>
      <c r="L43" s="58">
        <f t="shared" si="4"/>
        <v>9</v>
      </c>
      <c r="M43" s="58">
        <f t="shared" si="4"/>
        <v>10</v>
      </c>
      <c r="N43" s="118">
        <f t="shared" si="4"/>
        <v>10</v>
      </c>
      <c r="O43" s="91"/>
      <c r="P43" s="91"/>
      <c r="Q43" s="91"/>
      <c r="S43" s="9"/>
      <c r="T43" s="9"/>
      <c r="U43" s="9"/>
      <c r="V43" s="9"/>
    </row>
    <row r="44" spans="6:22" ht="15">
      <c r="F44" s="2"/>
      <c r="G44" s="2"/>
      <c r="H44" s="2"/>
      <c r="I44" s="49"/>
      <c r="N44" s="89"/>
      <c r="O44" s="89"/>
      <c r="P44" s="89"/>
      <c r="Q44" s="89"/>
      <c r="S44" s="9"/>
      <c r="T44" s="9"/>
      <c r="U44" s="9"/>
      <c r="V44" s="9"/>
    </row>
    <row r="45" spans="1:22" ht="15">
      <c r="A45" s="133">
        <v>26</v>
      </c>
      <c r="B45" s="136" t="s">
        <v>9</v>
      </c>
      <c r="C45" s="144" t="s">
        <v>38</v>
      </c>
      <c r="D45" s="40" t="s">
        <v>40</v>
      </c>
      <c r="E45" s="41" t="s">
        <v>14</v>
      </c>
      <c r="F45" s="42" t="s">
        <v>16</v>
      </c>
      <c r="G45" s="39">
        <v>20</v>
      </c>
      <c r="H45" s="42" t="s">
        <v>16</v>
      </c>
      <c r="I45" s="49">
        <v>0</v>
      </c>
      <c r="J45" s="9">
        <v>0</v>
      </c>
      <c r="K45" s="9">
        <v>0</v>
      </c>
      <c r="L45" s="9">
        <v>1</v>
      </c>
      <c r="M45" s="9">
        <v>1</v>
      </c>
      <c r="N45" s="89">
        <v>1</v>
      </c>
      <c r="O45" s="89">
        <v>767</v>
      </c>
      <c r="P45" s="89">
        <v>136</v>
      </c>
      <c r="Q45" s="92" t="s">
        <v>175</v>
      </c>
      <c r="S45" s="9"/>
      <c r="T45" s="9"/>
      <c r="U45" s="9"/>
      <c r="V45" s="9"/>
    </row>
    <row r="46" spans="1:22" ht="15">
      <c r="A46" s="133">
        <v>27</v>
      </c>
      <c r="D46" t="s">
        <v>20</v>
      </c>
      <c r="E46" s="7" t="s">
        <v>14</v>
      </c>
      <c r="F46" s="6" t="s">
        <v>21</v>
      </c>
      <c r="G46" s="6" t="s">
        <v>136</v>
      </c>
      <c r="H46" s="6" t="s">
        <v>16</v>
      </c>
      <c r="I46" s="49">
        <v>2</v>
      </c>
      <c r="J46" s="9">
        <v>2</v>
      </c>
      <c r="K46" s="9">
        <v>2</v>
      </c>
      <c r="L46" s="9">
        <v>1</v>
      </c>
      <c r="M46" s="9">
        <v>1</v>
      </c>
      <c r="N46" s="89">
        <v>1</v>
      </c>
      <c r="O46" s="89">
        <v>542</v>
      </c>
      <c r="P46" s="89">
        <v>136</v>
      </c>
      <c r="Q46" s="92" t="s">
        <v>175</v>
      </c>
      <c r="S46" s="9"/>
      <c r="T46" s="9"/>
      <c r="U46" s="9"/>
      <c r="V46" s="9"/>
    </row>
    <row r="47" spans="1:22" ht="15">
      <c r="A47" s="133">
        <v>28</v>
      </c>
      <c r="B47" s="136"/>
      <c r="C47" s="144" t="s">
        <v>39</v>
      </c>
      <c r="D47" t="s">
        <v>40</v>
      </c>
      <c r="E47" s="7" t="s">
        <v>14</v>
      </c>
      <c r="F47" s="2" t="s">
        <v>16</v>
      </c>
      <c r="G47" s="2">
        <v>20</v>
      </c>
      <c r="H47" s="6" t="s">
        <v>16</v>
      </c>
      <c r="I47" s="37">
        <v>1</v>
      </c>
      <c r="J47" s="9">
        <v>1</v>
      </c>
      <c r="K47" s="9">
        <v>1</v>
      </c>
      <c r="L47" s="9">
        <v>1</v>
      </c>
      <c r="M47" s="9">
        <v>1</v>
      </c>
      <c r="N47" s="93">
        <v>1</v>
      </c>
      <c r="O47" s="93">
        <v>767</v>
      </c>
      <c r="P47" s="93">
        <v>136</v>
      </c>
      <c r="Q47" s="92" t="s">
        <v>176</v>
      </c>
      <c r="S47" s="9"/>
      <c r="T47" s="9"/>
      <c r="U47" s="9"/>
      <c r="V47" s="9"/>
    </row>
    <row r="48" spans="1:22" ht="15">
      <c r="A48" s="133">
        <v>29</v>
      </c>
      <c r="B48" s="136"/>
      <c r="C48" s="143"/>
      <c r="D48" t="s">
        <v>20</v>
      </c>
      <c r="E48" s="7" t="s">
        <v>14</v>
      </c>
      <c r="F48" s="6" t="s">
        <v>21</v>
      </c>
      <c r="G48" s="6" t="s">
        <v>136</v>
      </c>
      <c r="H48" s="6" t="s">
        <v>16</v>
      </c>
      <c r="I48" s="37">
        <v>1</v>
      </c>
      <c r="J48" s="9">
        <v>2</v>
      </c>
      <c r="K48" s="9">
        <v>2</v>
      </c>
      <c r="L48" s="9">
        <v>2</v>
      </c>
      <c r="M48" s="9">
        <v>2</v>
      </c>
      <c r="N48" s="93">
        <v>2</v>
      </c>
      <c r="O48" s="93">
        <v>542</v>
      </c>
      <c r="P48" s="93">
        <v>136</v>
      </c>
      <c r="Q48" s="92" t="s">
        <v>176</v>
      </c>
      <c r="S48" s="9"/>
      <c r="T48" s="9"/>
      <c r="U48" s="9"/>
      <c r="V48" s="9"/>
    </row>
    <row r="49" spans="1:22" ht="15">
      <c r="A49" s="133">
        <v>30</v>
      </c>
      <c r="B49" s="136"/>
      <c r="C49" s="144" t="s">
        <v>41</v>
      </c>
      <c r="D49" s="43" t="s">
        <v>13</v>
      </c>
      <c r="E49" s="41" t="s">
        <v>14</v>
      </c>
      <c r="F49" s="42" t="s">
        <v>15</v>
      </c>
      <c r="G49" s="39">
        <v>24</v>
      </c>
      <c r="H49" s="6" t="s">
        <v>16</v>
      </c>
      <c r="I49" s="37">
        <v>0</v>
      </c>
      <c r="J49" s="85">
        <v>0</v>
      </c>
      <c r="K49" s="85">
        <v>0</v>
      </c>
      <c r="L49" s="85">
        <v>1</v>
      </c>
      <c r="M49" s="85">
        <v>1</v>
      </c>
      <c r="N49" s="93">
        <v>1</v>
      </c>
      <c r="O49" s="93">
        <v>1181</v>
      </c>
      <c r="P49" s="93">
        <v>334</v>
      </c>
      <c r="Q49" s="92" t="s">
        <v>175</v>
      </c>
      <c r="R49" s="167">
        <v>6</v>
      </c>
      <c r="S49" s="9"/>
      <c r="T49" s="9"/>
      <c r="U49" s="9"/>
      <c r="V49" s="9"/>
    </row>
    <row r="50" spans="1:22" ht="15">
      <c r="A50" s="133">
        <v>31</v>
      </c>
      <c r="B50" s="136"/>
      <c r="C50" s="146"/>
      <c r="D50" t="s">
        <v>20</v>
      </c>
      <c r="E50" s="7" t="s">
        <v>14</v>
      </c>
      <c r="F50" s="6" t="s">
        <v>21</v>
      </c>
      <c r="G50" s="6" t="s">
        <v>136</v>
      </c>
      <c r="H50" s="6" t="s">
        <v>16</v>
      </c>
      <c r="I50" s="37">
        <v>1</v>
      </c>
      <c r="J50" s="9">
        <v>1</v>
      </c>
      <c r="K50" s="9">
        <v>1</v>
      </c>
      <c r="L50" s="9">
        <v>1</v>
      </c>
      <c r="M50" s="9">
        <v>1</v>
      </c>
      <c r="N50" s="93">
        <v>1</v>
      </c>
      <c r="O50" s="93">
        <v>542</v>
      </c>
      <c r="P50" s="93">
        <v>136</v>
      </c>
      <c r="Q50" s="92" t="s">
        <v>175</v>
      </c>
      <c r="S50" s="9"/>
      <c r="T50" s="9"/>
      <c r="U50" s="9"/>
      <c r="V50" s="9"/>
    </row>
    <row r="51" spans="2:22" ht="15.75">
      <c r="B51" s="136"/>
      <c r="C51" s="143"/>
      <c r="F51" s="2"/>
      <c r="G51" s="2"/>
      <c r="H51" s="2"/>
      <c r="I51" s="50">
        <f aca="true" t="shared" si="5" ref="I51:N51">SUM(I45:I50)</f>
        <v>5</v>
      </c>
      <c r="J51" s="59">
        <f t="shared" si="5"/>
        <v>6</v>
      </c>
      <c r="K51" s="59">
        <f t="shared" si="5"/>
        <v>6</v>
      </c>
      <c r="L51" s="59">
        <f t="shared" si="5"/>
        <v>7</v>
      </c>
      <c r="M51" s="59">
        <f t="shared" si="5"/>
        <v>7</v>
      </c>
      <c r="N51" s="119">
        <f t="shared" si="5"/>
        <v>7</v>
      </c>
      <c r="O51" s="59"/>
      <c r="P51" s="59"/>
      <c r="Q51" s="59"/>
      <c r="S51" s="9"/>
      <c r="T51" s="9"/>
      <c r="U51" s="9"/>
      <c r="V51" s="9"/>
    </row>
    <row r="52" spans="2:22" ht="15.75">
      <c r="B52" s="136"/>
      <c r="C52" s="143"/>
      <c r="F52" s="2"/>
      <c r="G52" s="2"/>
      <c r="H52" s="2"/>
      <c r="I52" s="51"/>
      <c r="N52" s="100"/>
      <c r="O52" s="100"/>
      <c r="P52" s="100"/>
      <c r="Q52" s="100"/>
      <c r="S52" s="9"/>
      <c r="T52" s="9"/>
      <c r="U52" s="9"/>
      <c r="V52" s="9"/>
    </row>
    <row r="53" spans="1:22" ht="15">
      <c r="A53" s="133">
        <v>32</v>
      </c>
      <c r="B53" s="136" t="s">
        <v>9</v>
      </c>
      <c r="C53" s="144" t="s">
        <v>42</v>
      </c>
      <c r="D53" s="40" t="s">
        <v>17</v>
      </c>
      <c r="E53" s="41" t="s">
        <v>14</v>
      </c>
      <c r="F53" s="42" t="s">
        <v>144</v>
      </c>
      <c r="G53" s="39">
        <v>20</v>
      </c>
      <c r="H53" s="42" t="s">
        <v>16</v>
      </c>
      <c r="I53" s="38">
        <v>0</v>
      </c>
      <c r="J53" s="9">
        <v>0</v>
      </c>
      <c r="K53" s="9">
        <v>1</v>
      </c>
      <c r="L53" s="9">
        <v>1</v>
      </c>
      <c r="M53" s="9">
        <v>1</v>
      </c>
      <c r="N53" s="101">
        <v>1</v>
      </c>
      <c r="O53" s="101">
        <v>767</v>
      </c>
      <c r="P53" s="101">
        <v>136</v>
      </c>
      <c r="Q53" s="92" t="s">
        <v>175</v>
      </c>
      <c r="S53" s="9"/>
      <c r="T53" s="9"/>
      <c r="U53" s="9"/>
      <c r="V53" s="9"/>
    </row>
    <row r="54" spans="1:22" ht="15">
      <c r="A54" s="133">
        <v>33</v>
      </c>
      <c r="B54" s="136"/>
      <c r="C54" s="146"/>
      <c r="D54" t="s">
        <v>20</v>
      </c>
      <c r="E54" s="7" t="s">
        <v>14</v>
      </c>
      <c r="F54" s="6" t="s">
        <v>21</v>
      </c>
      <c r="G54" s="6" t="s">
        <v>136</v>
      </c>
      <c r="H54" s="6" t="s">
        <v>16</v>
      </c>
      <c r="I54" s="44">
        <v>1</v>
      </c>
      <c r="J54" s="9">
        <v>2</v>
      </c>
      <c r="K54" s="9">
        <v>1</v>
      </c>
      <c r="L54" s="9">
        <v>1</v>
      </c>
      <c r="M54" s="9">
        <v>1</v>
      </c>
      <c r="N54" s="99">
        <v>1</v>
      </c>
      <c r="O54" s="99">
        <v>542</v>
      </c>
      <c r="P54" s="99">
        <v>136</v>
      </c>
      <c r="Q54" s="92" t="s">
        <v>175</v>
      </c>
      <c r="S54" s="9"/>
      <c r="T54" s="9"/>
      <c r="U54" s="9"/>
      <c r="V54" s="9"/>
    </row>
    <row r="55" spans="2:22" ht="15.75">
      <c r="B55" s="136"/>
      <c r="C55" s="144"/>
      <c r="F55" s="2"/>
      <c r="G55" s="2"/>
      <c r="H55" s="2"/>
      <c r="I55" s="47">
        <f aca="true" t="shared" si="6" ref="I55:N55">SUM(I53:I54)</f>
        <v>1</v>
      </c>
      <c r="J55" s="57">
        <f t="shared" si="6"/>
        <v>2</v>
      </c>
      <c r="K55" s="57">
        <f t="shared" si="6"/>
        <v>2</v>
      </c>
      <c r="L55" s="57">
        <f t="shared" si="6"/>
        <v>2</v>
      </c>
      <c r="M55" s="57">
        <f t="shared" si="6"/>
        <v>2</v>
      </c>
      <c r="N55" s="102">
        <f t="shared" si="6"/>
        <v>2</v>
      </c>
      <c r="O55" s="97"/>
      <c r="P55" s="97"/>
      <c r="Q55" s="97"/>
      <c r="S55" s="9"/>
      <c r="T55" s="9"/>
      <c r="U55" s="9"/>
      <c r="V55" s="9"/>
    </row>
    <row r="56" spans="19:22" ht="15">
      <c r="S56" s="9"/>
      <c r="T56" s="9"/>
      <c r="U56" s="9"/>
      <c r="V56" s="9"/>
    </row>
    <row r="57" spans="1:22" ht="15">
      <c r="A57" s="133">
        <v>34</v>
      </c>
      <c r="B57" s="137" t="s">
        <v>9</v>
      </c>
      <c r="C57" s="144" t="s">
        <v>142</v>
      </c>
      <c r="D57" t="s">
        <v>43</v>
      </c>
      <c r="E57" s="7" t="s">
        <v>14</v>
      </c>
      <c r="F57" s="6" t="s">
        <v>12</v>
      </c>
      <c r="G57" s="2">
        <v>28</v>
      </c>
      <c r="H57" s="6" t="s">
        <v>16</v>
      </c>
      <c r="I57" s="37">
        <v>0</v>
      </c>
      <c r="J57" s="9">
        <v>1</v>
      </c>
      <c r="K57" s="9">
        <v>1</v>
      </c>
      <c r="L57" s="9">
        <v>1</v>
      </c>
      <c r="M57" s="9">
        <v>1</v>
      </c>
      <c r="N57" s="93">
        <v>1</v>
      </c>
      <c r="O57" s="93">
        <v>2245</v>
      </c>
      <c r="P57" s="93">
        <v>464</v>
      </c>
      <c r="Q57" s="92" t="s">
        <v>175</v>
      </c>
      <c r="R57" s="167">
        <v>4</v>
      </c>
      <c r="S57" s="9"/>
      <c r="T57" s="9"/>
      <c r="U57" s="9"/>
      <c r="V57" s="9"/>
    </row>
    <row r="58" spans="1:22" ht="15">
      <c r="A58" s="133">
        <v>35</v>
      </c>
      <c r="C58" s="143"/>
      <c r="D58" s="5" t="s">
        <v>44</v>
      </c>
      <c r="E58" s="7" t="s">
        <v>14</v>
      </c>
      <c r="F58" s="2" t="s">
        <v>15</v>
      </c>
      <c r="G58" s="2">
        <v>24</v>
      </c>
      <c r="H58" s="6" t="s">
        <v>16</v>
      </c>
      <c r="I58" s="37">
        <v>1</v>
      </c>
      <c r="J58" s="9">
        <v>1</v>
      </c>
      <c r="K58" s="9">
        <v>1</v>
      </c>
      <c r="L58" s="9">
        <v>1</v>
      </c>
      <c r="M58" s="9">
        <v>1</v>
      </c>
      <c r="N58" s="93">
        <v>1</v>
      </c>
      <c r="O58" s="93">
        <v>1181</v>
      </c>
      <c r="P58" s="93">
        <v>334</v>
      </c>
      <c r="Q58" s="92" t="s">
        <v>175</v>
      </c>
      <c r="R58" s="167">
        <v>6</v>
      </c>
      <c r="S58" s="9"/>
      <c r="T58" s="9"/>
      <c r="U58" s="9"/>
      <c r="V58" s="9"/>
    </row>
    <row r="59" spans="1:22" ht="15">
      <c r="A59" s="133">
        <v>36</v>
      </c>
      <c r="C59" s="143"/>
      <c r="D59" s="5" t="s">
        <v>45</v>
      </c>
      <c r="E59" s="7" t="s">
        <v>14</v>
      </c>
      <c r="F59" s="2" t="s">
        <v>15</v>
      </c>
      <c r="G59" s="2">
        <v>24</v>
      </c>
      <c r="H59" s="6" t="s">
        <v>16</v>
      </c>
      <c r="I59" s="37">
        <v>0</v>
      </c>
      <c r="J59" s="9">
        <v>0</v>
      </c>
      <c r="K59" s="9">
        <v>1</v>
      </c>
      <c r="L59" s="9">
        <v>1</v>
      </c>
      <c r="M59" s="9">
        <v>1</v>
      </c>
      <c r="N59" s="93">
        <v>1</v>
      </c>
      <c r="O59" s="93">
        <v>1181</v>
      </c>
      <c r="P59" s="93">
        <v>334</v>
      </c>
      <c r="Q59" s="92" t="s">
        <v>175</v>
      </c>
      <c r="R59" s="167">
        <v>6</v>
      </c>
      <c r="S59" s="9"/>
      <c r="T59" s="9"/>
      <c r="U59" s="9"/>
      <c r="V59" s="9"/>
    </row>
    <row r="60" spans="1:22" ht="15">
      <c r="A60" s="133">
        <v>37</v>
      </c>
      <c r="C60" s="143"/>
      <c r="D60" s="5" t="s">
        <v>46</v>
      </c>
      <c r="E60" s="7" t="s">
        <v>14</v>
      </c>
      <c r="F60" s="2" t="s">
        <v>15</v>
      </c>
      <c r="G60" s="2">
        <v>24</v>
      </c>
      <c r="H60" s="6" t="s">
        <v>16</v>
      </c>
      <c r="I60" s="37">
        <v>1</v>
      </c>
      <c r="J60" s="9">
        <v>1</v>
      </c>
      <c r="K60" s="9">
        <v>1</v>
      </c>
      <c r="L60" s="9">
        <v>1</v>
      </c>
      <c r="M60" s="9">
        <v>1</v>
      </c>
      <c r="N60" s="93">
        <v>1</v>
      </c>
      <c r="O60" s="93">
        <v>1181</v>
      </c>
      <c r="P60" s="93">
        <v>334</v>
      </c>
      <c r="Q60" s="92" t="s">
        <v>175</v>
      </c>
      <c r="R60" s="167">
        <v>6</v>
      </c>
      <c r="S60" s="9"/>
      <c r="T60" s="9"/>
      <c r="U60" s="9"/>
      <c r="V60" s="9"/>
    </row>
    <row r="61" spans="1:22" ht="15">
      <c r="A61" s="133">
        <v>38</v>
      </c>
      <c r="C61" s="143"/>
      <c r="D61" s="34" t="s">
        <v>47</v>
      </c>
      <c r="E61" s="33" t="s">
        <v>14</v>
      </c>
      <c r="F61" s="23" t="s">
        <v>15</v>
      </c>
      <c r="G61" s="23">
        <v>24</v>
      </c>
      <c r="H61" s="23" t="s">
        <v>16</v>
      </c>
      <c r="I61" s="44">
        <v>0</v>
      </c>
      <c r="J61" s="9">
        <v>0</v>
      </c>
      <c r="K61" s="9">
        <v>0</v>
      </c>
      <c r="L61" s="9">
        <v>0</v>
      </c>
      <c r="M61" s="9">
        <v>1</v>
      </c>
      <c r="N61" s="99">
        <v>1</v>
      </c>
      <c r="O61" s="93">
        <v>1181</v>
      </c>
      <c r="P61" s="93">
        <v>334</v>
      </c>
      <c r="Q61" s="92" t="s">
        <v>175</v>
      </c>
      <c r="R61" s="167">
        <v>6</v>
      </c>
      <c r="S61" s="9"/>
      <c r="T61" s="9"/>
      <c r="U61" s="9"/>
      <c r="V61" s="9"/>
    </row>
    <row r="62" spans="1:22" ht="15">
      <c r="A62" s="133">
        <v>39</v>
      </c>
      <c r="C62" s="143"/>
      <c r="D62" s="5" t="s">
        <v>48</v>
      </c>
      <c r="E62" s="7" t="s">
        <v>14</v>
      </c>
      <c r="F62" s="2" t="s">
        <v>49</v>
      </c>
      <c r="G62" s="2">
        <v>22</v>
      </c>
      <c r="H62" s="6" t="s">
        <v>16</v>
      </c>
      <c r="I62" s="37">
        <v>1</v>
      </c>
      <c r="J62" s="9">
        <v>1</v>
      </c>
      <c r="K62" s="9">
        <v>1</v>
      </c>
      <c r="L62" s="9">
        <v>1</v>
      </c>
      <c r="M62" s="9">
        <v>1</v>
      </c>
      <c r="N62" s="93">
        <v>1</v>
      </c>
      <c r="O62" s="93">
        <v>914</v>
      </c>
      <c r="P62" s="93">
        <v>136</v>
      </c>
      <c r="Q62" s="92" t="s">
        <v>175</v>
      </c>
      <c r="S62" s="9"/>
      <c r="T62" s="9"/>
      <c r="U62" s="9"/>
      <c r="V62" s="9"/>
    </row>
    <row r="63" spans="1:22" ht="15.75">
      <c r="A63" s="133">
        <v>40</v>
      </c>
      <c r="C63" s="143"/>
      <c r="D63" s="5" t="s">
        <v>17</v>
      </c>
      <c r="E63" s="7" t="s">
        <v>14</v>
      </c>
      <c r="F63" s="2" t="s">
        <v>16</v>
      </c>
      <c r="G63" s="2">
        <v>20</v>
      </c>
      <c r="H63" s="6" t="s">
        <v>16</v>
      </c>
      <c r="I63" s="52">
        <v>7</v>
      </c>
      <c r="J63" s="9">
        <v>8</v>
      </c>
      <c r="K63" s="9">
        <v>8</v>
      </c>
      <c r="L63" s="9">
        <v>8</v>
      </c>
      <c r="M63" s="9">
        <v>7</v>
      </c>
      <c r="N63" s="120">
        <v>7</v>
      </c>
      <c r="O63" s="120">
        <v>767</v>
      </c>
      <c r="P63" s="120">
        <v>136</v>
      </c>
      <c r="Q63" s="92" t="s">
        <v>175</v>
      </c>
      <c r="R63" s="167">
        <v>9</v>
      </c>
      <c r="S63" s="9"/>
      <c r="T63" s="9"/>
      <c r="U63" s="9"/>
      <c r="V63" s="9"/>
    </row>
    <row r="64" spans="1:22" ht="15">
      <c r="A64" s="133">
        <v>41</v>
      </c>
      <c r="C64" s="143"/>
      <c r="D64" t="s">
        <v>20</v>
      </c>
      <c r="E64" s="7" t="s">
        <v>14</v>
      </c>
      <c r="F64" s="6" t="s">
        <v>21</v>
      </c>
      <c r="G64" s="6" t="s">
        <v>136</v>
      </c>
      <c r="H64" s="6" t="s">
        <v>16</v>
      </c>
      <c r="I64" s="37">
        <v>11</v>
      </c>
      <c r="J64" s="9">
        <v>10</v>
      </c>
      <c r="K64" s="9">
        <v>9</v>
      </c>
      <c r="L64" s="9">
        <v>9</v>
      </c>
      <c r="M64" s="9">
        <v>10</v>
      </c>
      <c r="N64" s="93">
        <v>10</v>
      </c>
      <c r="O64" s="93">
        <v>542</v>
      </c>
      <c r="P64" s="93">
        <v>136</v>
      </c>
      <c r="Q64" s="92" t="s">
        <v>175</v>
      </c>
      <c r="S64" s="9"/>
      <c r="T64" s="9"/>
      <c r="U64" s="9"/>
      <c r="V64" s="9"/>
    </row>
    <row r="65" spans="1:22" ht="15">
      <c r="A65" s="133">
        <v>42</v>
      </c>
      <c r="C65" s="144"/>
      <c r="D65" s="3" t="s">
        <v>51</v>
      </c>
      <c r="E65" s="6" t="s">
        <v>14</v>
      </c>
      <c r="F65" s="6" t="s">
        <v>52</v>
      </c>
      <c r="G65" s="2">
        <v>14</v>
      </c>
      <c r="H65" s="6" t="s">
        <v>16</v>
      </c>
      <c r="I65" s="44">
        <v>1</v>
      </c>
      <c r="J65" s="9">
        <v>1</v>
      </c>
      <c r="K65" s="9">
        <v>1</v>
      </c>
      <c r="L65" s="9">
        <v>1</v>
      </c>
      <c r="M65" s="9">
        <v>1</v>
      </c>
      <c r="N65" s="99">
        <v>1</v>
      </c>
      <c r="O65" s="99">
        <v>927</v>
      </c>
      <c r="P65" s="99">
        <f>136+85</f>
        <v>221</v>
      </c>
      <c r="Q65" s="92" t="s">
        <v>175</v>
      </c>
      <c r="S65" s="9"/>
      <c r="T65" s="9"/>
      <c r="U65" s="9"/>
      <c r="V65" s="9"/>
    </row>
    <row r="66" spans="3:22" ht="15.75">
      <c r="C66" s="143"/>
      <c r="F66" s="2"/>
      <c r="G66" s="2"/>
      <c r="H66" s="2"/>
      <c r="I66" s="48" t="e">
        <f>SUM(I57:I65)-#REF!-#REF!-#REF!</f>
        <v>#REF!</v>
      </c>
      <c r="J66" s="58" t="e">
        <f>SUM(J57:J65)-#REF!-#REF!-#REF!</f>
        <v>#REF!</v>
      </c>
      <c r="K66" s="58" t="e">
        <f>SUM(K57:K65)-#REF!-#REF!-#REF!</f>
        <v>#REF!</v>
      </c>
      <c r="L66" s="58" t="e">
        <f>SUM(L57:L65)-#REF!-#REF!-#REF!</f>
        <v>#REF!</v>
      </c>
      <c r="M66" s="58" t="e">
        <f>SUM(M57:M65)-#REF!-#REF!-#REF!</f>
        <v>#REF!</v>
      </c>
      <c r="N66" s="119">
        <f>SUM(N57:N65)</f>
        <v>24</v>
      </c>
      <c r="O66" s="91"/>
      <c r="P66" s="91"/>
      <c r="Q66" s="91"/>
      <c r="S66" s="9"/>
      <c r="T66" s="9"/>
      <c r="U66" s="9"/>
      <c r="V66" s="9"/>
    </row>
    <row r="67" spans="3:22" ht="15">
      <c r="C67" s="143"/>
      <c r="S67" s="9"/>
      <c r="T67" s="9"/>
      <c r="U67" s="9"/>
      <c r="V67" s="9"/>
    </row>
    <row r="68" spans="1:22" ht="15">
      <c r="A68" s="133">
        <v>43</v>
      </c>
      <c r="B68" s="137" t="s">
        <v>9</v>
      </c>
      <c r="C68" s="144" t="s">
        <v>143</v>
      </c>
      <c r="D68" t="s">
        <v>53</v>
      </c>
      <c r="E68" s="7" t="s">
        <v>14</v>
      </c>
      <c r="F68" s="6" t="s">
        <v>12</v>
      </c>
      <c r="G68" s="2">
        <v>28</v>
      </c>
      <c r="H68" s="6" t="s">
        <v>16</v>
      </c>
      <c r="I68" s="37">
        <v>1</v>
      </c>
      <c r="J68" s="9">
        <v>1</v>
      </c>
      <c r="K68" s="9">
        <v>1</v>
      </c>
      <c r="L68" s="9">
        <v>1</v>
      </c>
      <c r="M68" s="9">
        <v>1</v>
      </c>
      <c r="N68" s="93">
        <v>1</v>
      </c>
      <c r="O68" s="93">
        <v>2245</v>
      </c>
      <c r="P68" s="93">
        <v>464</v>
      </c>
      <c r="Q68" s="92" t="s">
        <v>175</v>
      </c>
      <c r="R68" s="167">
        <v>4</v>
      </c>
      <c r="S68" s="9"/>
      <c r="T68" s="9"/>
      <c r="U68" s="9"/>
      <c r="V68" s="9"/>
    </row>
    <row r="69" spans="1:22" ht="15">
      <c r="A69" s="133">
        <v>44</v>
      </c>
      <c r="C69" s="143"/>
      <c r="D69" t="s">
        <v>54</v>
      </c>
      <c r="E69" s="7" t="s">
        <v>14</v>
      </c>
      <c r="F69" s="2" t="s">
        <v>15</v>
      </c>
      <c r="G69" s="2">
        <v>24</v>
      </c>
      <c r="H69" s="6" t="s">
        <v>16</v>
      </c>
      <c r="I69" s="37">
        <v>1</v>
      </c>
      <c r="J69" s="9">
        <v>1</v>
      </c>
      <c r="K69" s="9">
        <v>1</v>
      </c>
      <c r="L69" s="9">
        <v>1</v>
      </c>
      <c r="M69" s="9">
        <v>1</v>
      </c>
      <c r="N69" s="93">
        <v>1</v>
      </c>
      <c r="O69" s="93">
        <v>1181</v>
      </c>
      <c r="P69" s="93">
        <v>334</v>
      </c>
      <c r="Q69" s="92" t="s">
        <v>175</v>
      </c>
      <c r="R69" s="167">
        <v>6</v>
      </c>
      <c r="S69" s="9"/>
      <c r="T69" s="9"/>
      <c r="U69" s="9"/>
      <c r="V69" s="9"/>
    </row>
    <row r="70" spans="1:22" ht="15">
      <c r="A70" s="133">
        <v>45</v>
      </c>
      <c r="C70" s="143"/>
      <c r="D70" t="s">
        <v>55</v>
      </c>
      <c r="E70" s="7" t="s">
        <v>14</v>
      </c>
      <c r="F70" s="2" t="s">
        <v>15</v>
      </c>
      <c r="G70" s="2">
        <v>24</v>
      </c>
      <c r="H70" s="6" t="s">
        <v>16</v>
      </c>
      <c r="I70" s="37">
        <v>1</v>
      </c>
      <c r="J70" s="9">
        <v>1</v>
      </c>
      <c r="K70" s="9">
        <v>1</v>
      </c>
      <c r="L70" s="9">
        <v>1</v>
      </c>
      <c r="M70" s="9">
        <v>1</v>
      </c>
      <c r="N70" s="93">
        <v>1</v>
      </c>
      <c r="O70" s="93">
        <v>1181</v>
      </c>
      <c r="P70" s="93">
        <v>334</v>
      </c>
      <c r="Q70" s="92" t="s">
        <v>175</v>
      </c>
      <c r="R70" s="167">
        <v>6</v>
      </c>
      <c r="S70" s="9"/>
      <c r="T70" s="9"/>
      <c r="U70" s="9"/>
      <c r="V70" s="9"/>
    </row>
    <row r="71" spans="1:22" ht="15">
      <c r="A71" s="133">
        <v>46</v>
      </c>
      <c r="B71" s="138"/>
      <c r="C71" s="147"/>
      <c r="D71" s="40" t="s">
        <v>147</v>
      </c>
      <c r="E71" s="41" t="s">
        <v>14</v>
      </c>
      <c r="F71" s="42" t="s">
        <v>49</v>
      </c>
      <c r="G71" s="39">
        <v>22</v>
      </c>
      <c r="H71" s="42" t="s">
        <v>16</v>
      </c>
      <c r="I71" s="38">
        <v>1</v>
      </c>
      <c r="J71" s="9">
        <v>1</v>
      </c>
      <c r="K71" s="9">
        <v>1</v>
      </c>
      <c r="L71" s="9">
        <v>1</v>
      </c>
      <c r="M71" s="9">
        <v>1</v>
      </c>
      <c r="N71" s="101">
        <v>1</v>
      </c>
      <c r="O71" s="101">
        <v>914</v>
      </c>
      <c r="P71" s="101">
        <v>136</v>
      </c>
      <c r="Q71" s="92" t="s">
        <v>175</v>
      </c>
      <c r="S71" s="9"/>
      <c r="T71" s="9"/>
      <c r="U71" s="9"/>
      <c r="V71" s="9"/>
    </row>
    <row r="72" spans="1:22" ht="15">
      <c r="A72" s="133">
        <v>47</v>
      </c>
      <c r="C72" s="143"/>
      <c r="D72" t="s">
        <v>37</v>
      </c>
      <c r="E72" s="7" t="s">
        <v>14</v>
      </c>
      <c r="F72" s="2" t="s">
        <v>16</v>
      </c>
      <c r="G72" s="2">
        <v>20</v>
      </c>
      <c r="H72" s="6" t="s">
        <v>16</v>
      </c>
      <c r="I72" s="37">
        <v>5</v>
      </c>
      <c r="J72" s="9">
        <v>5</v>
      </c>
      <c r="K72" s="85">
        <v>6</v>
      </c>
      <c r="L72" s="87">
        <v>7</v>
      </c>
      <c r="M72" s="87">
        <v>7</v>
      </c>
      <c r="N72" s="99">
        <v>7</v>
      </c>
      <c r="O72" s="99">
        <v>767</v>
      </c>
      <c r="P72" s="99">
        <v>136</v>
      </c>
      <c r="Q72" s="92" t="s">
        <v>175</v>
      </c>
      <c r="R72" s="170"/>
      <c r="S72" s="9"/>
      <c r="T72" s="9"/>
      <c r="U72" s="9"/>
      <c r="V72" s="9"/>
    </row>
    <row r="73" spans="1:22" ht="15">
      <c r="A73" s="133">
        <v>48</v>
      </c>
      <c r="C73" s="143"/>
      <c r="D73" t="s">
        <v>20</v>
      </c>
      <c r="E73" s="7" t="s">
        <v>14</v>
      </c>
      <c r="F73" s="6" t="s">
        <v>21</v>
      </c>
      <c r="G73" s="6" t="s">
        <v>136</v>
      </c>
      <c r="H73" s="6" t="s">
        <v>16</v>
      </c>
      <c r="I73" s="37">
        <v>14</v>
      </c>
      <c r="J73" s="9">
        <v>14</v>
      </c>
      <c r="K73" s="85">
        <v>13</v>
      </c>
      <c r="L73" s="87">
        <v>12</v>
      </c>
      <c r="M73" s="87">
        <v>12</v>
      </c>
      <c r="N73" s="99">
        <v>12</v>
      </c>
      <c r="O73" s="99">
        <v>542</v>
      </c>
      <c r="P73" s="99">
        <v>136</v>
      </c>
      <c r="Q73" s="92" t="s">
        <v>175</v>
      </c>
      <c r="S73" s="9"/>
      <c r="T73" s="9"/>
      <c r="U73" s="9"/>
      <c r="V73" s="9"/>
    </row>
    <row r="74" spans="3:22" ht="15.75">
      <c r="C74" s="143"/>
      <c r="I74" s="48">
        <f aca="true" t="shared" si="7" ref="I74:N74">SUM(I68:I73)</f>
        <v>23</v>
      </c>
      <c r="J74" s="58">
        <f t="shared" si="7"/>
        <v>23</v>
      </c>
      <c r="K74" s="58">
        <f t="shared" si="7"/>
        <v>23</v>
      </c>
      <c r="L74" s="58">
        <f t="shared" si="7"/>
        <v>23</v>
      </c>
      <c r="M74" s="58">
        <f t="shared" si="7"/>
        <v>23</v>
      </c>
      <c r="N74" s="118">
        <f t="shared" si="7"/>
        <v>23</v>
      </c>
      <c r="O74" s="91"/>
      <c r="P74" s="91"/>
      <c r="Q74" s="91"/>
      <c r="S74" s="9"/>
      <c r="T74" s="9"/>
      <c r="U74" s="9"/>
      <c r="V74" s="9"/>
    </row>
    <row r="75" spans="3:22" ht="15">
      <c r="C75" s="143"/>
      <c r="Q75" s="92" t="s">
        <v>175</v>
      </c>
      <c r="S75" s="9"/>
      <c r="T75" s="9"/>
      <c r="U75" s="9"/>
      <c r="V75" s="9"/>
    </row>
    <row r="76" spans="1:22" ht="15">
      <c r="A76" s="133">
        <v>49</v>
      </c>
      <c r="B76" s="137" t="s">
        <v>9</v>
      </c>
      <c r="C76" s="143" t="s">
        <v>56</v>
      </c>
      <c r="D76" t="s">
        <v>57</v>
      </c>
      <c r="E76" s="6" t="s">
        <v>14</v>
      </c>
      <c r="F76" s="6" t="s">
        <v>12</v>
      </c>
      <c r="G76" s="2">
        <v>28</v>
      </c>
      <c r="H76" s="6" t="s">
        <v>16</v>
      </c>
      <c r="I76" s="37">
        <v>0</v>
      </c>
      <c r="J76" s="9">
        <v>1</v>
      </c>
      <c r="K76" s="9">
        <v>1</v>
      </c>
      <c r="L76" s="9">
        <v>1</v>
      </c>
      <c r="M76" s="9">
        <v>1</v>
      </c>
      <c r="N76" s="93">
        <v>1</v>
      </c>
      <c r="O76" s="93">
        <v>2245</v>
      </c>
      <c r="P76" s="93">
        <v>464</v>
      </c>
      <c r="Q76" s="92" t="s">
        <v>175</v>
      </c>
      <c r="R76" s="167">
        <v>4</v>
      </c>
      <c r="S76" s="9"/>
      <c r="T76" s="9"/>
      <c r="U76" s="9"/>
      <c r="V76" s="9"/>
    </row>
    <row r="77" spans="1:22" ht="15">
      <c r="A77" s="133">
        <v>50</v>
      </c>
      <c r="C77" s="144" t="s">
        <v>58</v>
      </c>
      <c r="D77" s="5" t="s">
        <v>59</v>
      </c>
      <c r="E77" s="6" t="s">
        <v>14</v>
      </c>
      <c r="F77" s="2" t="s">
        <v>15</v>
      </c>
      <c r="G77" s="2">
        <v>24</v>
      </c>
      <c r="H77" s="6" t="s">
        <v>16</v>
      </c>
      <c r="I77" s="37">
        <v>1</v>
      </c>
      <c r="J77" s="9">
        <v>1</v>
      </c>
      <c r="K77" s="9">
        <v>1</v>
      </c>
      <c r="L77" s="9">
        <v>1</v>
      </c>
      <c r="M77" s="9">
        <v>1</v>
      </c>
      <c r="N77" s="93">
        <v>1</v>
      </c>
      <c r="O77" s="93">
        <v>1181</v>
      </c>
      <c r="P77" s="93">
        <v>334</v>
      </c>
      <c r="Q77" s="92" t="s">
        <v>175</v>
      </c>
      <c r="R77" s="167">
        <v>6</v>
      </c>
      <c r="S77" s="9"/>
      <c r="T77" s="9"/>
      <c r="U77" s="9"/>
      <c r="V77" s="9"/>
    </row>
    <row r="78" spans="1:22" ht="15">
      <c r="A78" s="133">
        <v>51</v>
      </c>
      <c r="C78" s="148"/>
      <c r="D78" s="34" t="s">
        <v>138</v>
      </c>
      <c r="E78" s="23" t="s">
        <v>14</v>
      </c>
      <c r="F78" s="23" t="s">
        <v>15</v>
      </c>
      <c r="G78" s="23">
        <v>24</v>
      </c>
      <c r="H78" s="23" t="s">
        <v>16</v>
      </c>
      <c r="I78" s="44">
        <v>0</v>
      </c>
      <c r="J78" s="9">
        <v>0</v>
      </c>
      <c r="K78" s="9">
        <v>0</v>
      </c>
      <c r="L78" s="9">
        <v>0</v>
      </c>
      <c r="M78" s="9">
        <v>1</v>
      </c>
      <c r="N78" s="99">
        <v>1</v>
      </c>
      <c r="O78" s="93">
        <v>1181</v>
      </c>
      <c r="P78" s="93">
        <v>334</v>
      </c>
      <c r="Q78" s="92" t="s">
        <v>175</v>
      </c>
      <c r="R78" s="167">
        <v>6</v>
      </c>
      <c r="S78" s="9"/>
      <c r="T78" s="9"/>
      <c r="U78" s="9"/>
      <c r="V78" s="9"/>
    </row>
    <row r="79" spans="1:22" ht="15">
      <c r="A79" s="133">
        <v>52</v>
      </c>
      <c r="C79" s="148"/>
      <c r="D79" s="34" t="s">
        <v>60</v>
      </c>
      <c r="E79" s="23" t="s">
        <v>14</v>
      </c>
      <c r="F79" s="23" t="s">
        <v>49</v>
      </c>
      <c r="G79" s="23">
        <v>22</v>
      </c>
      <c r="H79" s="23" t="s">
        <v>16</v>
      </c>
      <c r="I79" s="44">
        <v>0</v>
      </c>
      <c r="J79" s="9">
        <v>0</v>
      </c>
      <c r="K79" s="9">
        <v>1</v>
      </c>
      <c r="L79" s="9">
        <v>1</v>
      </c>
      <c r="M79" s="9">
        <v>1</v>
      </c>
      <c r="N79" s="99">
        <v>1</v>
      </c>
      <c r="O79" s="99">
        <v>914</v>
      </c>
      <c r="P79" s="99">
        <v>136</v>
      </c>
      <c r="Q79" s="92" t="s">
        <v>175</v>
      </c>
      <c r="S79" s="9"/>
      <c r="T79" s="9"/>
      <c r="U79" s="9"/>
      <c r="V79" s="9"/>
    </row>
    <row r="80" spans="1:22" ht="15">
      <c r="A80" s="133">
        <v>53</v>
      </c>
      <c r="C80" s="143"/>
      <c r="D80" t="s">
        <v>17</v>
      </c>
      <c r="E80" s="6" t="s">
        <v>14</v>
      </c>
      <c r="F80" s="2" t="s">
        <v>16</v>
      </c>
      <c r="G80" s="2">
        <v>20</v>
      </c>
      <c r="H80" s="6" t="s">
        <v>16</v>
      </c>
      <c r="I80" s="37">
        <v>4</v>
      </c>
      <c r="J80" s="9">
        <v>4</v>
      </c>
      <c r="K80" s="9">
        <v>4</v>
      </c>
      <c r="L80" s="9">
        <v>4</v>
      </c>
      <c r="M80" s="9">
        <v>4</v>
      </c>
      <c r="N80" s="93">
        <v>4</v>
      </c>
      <c r="O80" s="93">
        <v>767</v>
      </c>
      <c r="P80" s="93">
        <v>136</v>
      </c>
      <c r="Q80" s="92" t="s">
        <v>175</v>
      </c>
      <c r="S80" s="9"/>
      <c r="T80" s="9"/>
      <c r="U80" s="9"/>
      <c r="V80" s="9"/>
    </row>
    <row r="81" spans="1:22" ht="15">
      <c r="A81" s="133">
        <v>54</v>
      </c>
      <c r="C81" s="143"/>
      <c r="D81" t="s">
        <v>20</v>
      </c>
      <c r="E81" s="7" t="s">
        <v>14</v>
      </c>
      <c r="F81" s="6" t="s">
        <v>21</v>
      </c>
      <c r="G81" s="6" t="s">
        <v>136</v>
      </c>
      <c r="H81" s="6" t="s">
        <v>16</v>
      </c>
      <c r="I81" s="44">
        <v>6</v>
      </c>
      <c r="J81" s="9">
        <v>6</v>
      </c>
      <c r="K81" s="9">
        <v>5</v>
      </c>
      <c r="L81" s="9">
        <v>5</v>
      </c>
      <c r="M81" s="9">
        <v>5</v>
      </c>
      <c r="N81" s="99">
        <v>5</v>
      </c>
      <c r="O81" s="99">
        <v>542</v>
      </c>
      <c r="P81" s="99">
        <v>136</v>
      </c>
      <c r="Q81" s="92" t="s">
        <v>175</v>
      </c>
      <c r="S81" s="9"/>
      <c r="T81" s="9"/>
      <c r="U81" s="9"/>
      <c r="V81" s="9"/>
    </row>
    <row r="82" spans="3:22" ht="15.75">
      <c r="C82" s="143"/>
      <c r="F82" s="2"/>
      <c r="G82" s="2"/>
      <c r="H82" s="2"/>
      <c r="I82" s="47">
        <f aca="true" t="shared" si="8" ref="I82:N82">SUM(I76:I81)</f>
        <v>11</v>
      </c>
      <c r="J82" s="57">
        <f t="shared" si="8"/>
        <v>12</v>
      </c>
      <c r="K82" s="57">
        <f t="shared" si="8"/>
        <v>12</v>
      </c>
      <c r="L82" s="57">
        <f t="shared" si="8"/>
        <v>12</v>
      </c>
      <c r="M82" s="57">
        <f t="shared" si="8"/>
        <v>13</v>
      </c>
      <c r="N82" s="102">
        <f t="shared" si="8"/>
        <v>13</v>
      </c>
      <c r="O82" s="97"/>
      <c r="P82" s="97"/>
      <c r="Q82" s="97"/>
      <c r="S82" s="9"/>
      <c r="T82" s="9"/>
      <c r="U82" s="9"/>
      <c r="V82" s="9"/>
    </row>
    <row r="83" spans="3:22" ht="15">
      <c r="C83" s="143"/>
      <c r="S83" s="9"/>
      <c r="T83" s="9"/>
      <c r="U83" s="9"/>
      <c r="V83" s="9"/>
    </row>
    <row r="84" spans="3:22" ht="15">
      <c r="C84" s="143"/>
      <c r="F84" s="2"/>
      <c r="G84" s="2"/>
      <c r="H84" s="2"/>
      <c r="I84" s="37"/>
      <c r="N84" s="93"/>
      <c r="O84" s="93"/>
      <c r="P84" s="93"/>
      <c r="Q84" s="93"/>
      <c r="S84" s="9"/>
      <c r="T84" s="9"/>
      <c r="U84" s="9"/>
      <c r="V84" s="9"/>
    </row>
    <row r="85" spans="1:22" ht="15">
      <c r="A85" s="133">
        <v>55</v>
      </c>
      <c r="B85" s="137" t="s">
        <v>9</v>
      </c>
      <c r="C85" s="143" t="s">
        <v>61</v>
      </c>
      <c r="D85" s="5" t="s">
        <v>62</v>
      </c>
      <c r="E85" s="6" t="s">
        <v>14</v>
      </c>
      <c r="F85" s="6" t="s">
        <v>15</v>
      </c>
      <c r="G85" s="2">
        <v>26</v>
      </c>
      <c r="H85" s="6" t="s">
        <v>16</v>
      </c>
      <c r="I85" s="37">
        <v>1</v>
      </c>
      <c r="J85" s="9">
        <v>1</v>
      </c>
      <c r="K85" s="9">
        <v>1</v>
      </c>
      <c r="L85" s="9">
        <v>1</v>
      </c>
      <c r="M85" s="9">
        <v>1</v>
      </c>
      <c r="N85" s="93">
        <v>1</v>
      </c>
      <c r="O85" s="93">
        <v>1750</v>
      </c>
      <c r="P85" s="93">
        <v>392</v>
      </c>
      <c r="Q85" s="92" t="s">
        <v>175</v>
      </c>
      <c r="R85" s="167">
        <v>5</v>
      </c>
      <c r="S85" s="9"/>
      <c r="T85" s="9"/>
      <c r="U85" s="9"/>
      <c r="V85" s="9"/>
    </row>
    <row r="86" spans="1:22" ht="15">
      <c r="A86" s="133">
        <v>56</v>
      </c>
      <c r="C86" s="143"/>
      <c r="D86" s="5" t="s">
        <v>63</v>
      </c>
      <c r="E86" s="6" t="s">
        <v>14</v>
      </c>
      <c r="F86" s="2" t="s">
        <v>15</v>
      </c>
      <c r="G86" s="2">
        <v>24</v>
      </c>
      <c r="H86" s="6" t="s">
        <v>16</v>
      </c>
      <c r="I86" s="37">
        <v>1</v>
      </c>
      <c r="J86" s="9">
        <v>1</v>
      </c>
      <c r="K86" s="9">
        <v>1</v>
      </c>
      <c r="L86" s="9">
        <v>1</v>
      </c>
      <c r="M86" s="9">
        <v>1</v>
      </c>
      <c r="N86" s="93">
        <v>1</v>
      </c>
      <c r="O86" s="93">
        <v>1181</v>
      </c>
      <c r="P86" s="93">
        <v>334</v>
      </c>
      <c r="Q86" s="92" t="s">
        <v>175</v>
      </c>
      <c r="R86" s="167">
        <v>6</v>
      </c>
      <c r="S86" s="9"/>
      <c r="T86" s="9"/>
      <c r="U86" s="9"/>
      <c r="V86" s="9"/>
    </row>
    <row r="87" spans="1:22" ht="15">
      <c r="A87" s="133">
        <v>57</v>
      </c>
      <c r="C87" s="143"/>
      <c r="D87" s="5" t="s">
        <v>64</v>
      </c>
      <c r="E87" s="6" t="s">
        <v>14</v>
      </c>
      <c r="F87" s="2" t="s">
        <v>15</v>
      </c>
      <c r="G87" s="2">
        <v>24</v>
      </c>
      <c r="H87" s="6" t="s">
        <v>16</v>
      </c>
      <c r="I87" s="37">
        <v>1</v>
      </c>
      <c r="J87" s="9">
        <v>0</v>
      </c>
      <c r="K87" s="9">
        <v>0</v>
      </c>
      <c r="L87" s="9">
        <v>1</v>
      </c>
      <c r="M87" s="9">
        <v>1</v>
      </c>
      <c r="N87" s="93">
        <v>1</v>
      </c>
      <c r="O87" s="93">
        <v>1181</v>
      </c>
      <c r="P87" s="93">
        <v>334</v>
      </c>
      <c r="Q87" s="92" t="s">
        <v>175</v>
      </c>
      <c r="R87" s="167">
        <v>6</v>
      </c>
      <c r="S87" s="9"/>
      <c r="T87" s="9"/>
      <c r="U87" s="9"/>
      <c r="V87" s="9"/>
    </row>
    <row r="88" spans="1:22" ht="15">
      <c r="A88" s="133">
        <v>58</v>
      </c>
      <c r="C88" s="149"/>
      <c r="D88" s="5" t="s">
        <v>65</v>
      </c>
      <c r="E88" s="23" t="s">
        <v>14</v>
      </c>
      <c r="F88" s="23" t="s">
        <v>49</v>
      </c>
      <c r="G88" s="23">
        <v>22</v>
      </c>
      <c r="H88" s="23" t="s">
        <v>16</v>
      </c>
      <c r="I88" s="37">
        <v>1</v>
      </c>
      <c r="J88" s="9">
        <v>1</v>
      </c>
      <c r="K88" s="9">
        <v>1</v>
      </c>
      <c r="L88" s="9">
        <v>1</v>
      </c>
      <c r="M88" s="9">
        <v>1</v>
      </c>
      <c r="N88" s="99">
        <v>1</v>
      </c>
      <c r="O88" s="99">
        <v>914</v>
      </c>
      <c r="P88" s="99">
        <v>136</v>
      </c>
      <c r="Q88" s="92" t="s">
        <v>175</v>
      </c>
      <c r="S88" s="9"/>
      <c r="T88" s="9"/>
      <c r="U88" s="9"/>
      <c r="V88" s="9"/>
    </row>
    <row r="89" spans="1:22" ht="15">
      <c r="A89" s="133">
        <v>59</v>
      </c>
      <c r="C89" s="149"/>
      <c r="D89" s="29" t="s">
        <v>67</v>
      </c>
      <c r="E89" s="23" t="s">
        <v>14</v>
      </c>
      <c r="F89" s="23" t="s">
        <v>49</v>
      </c>
      <c r="G89" s="23">
        <v>22</v>
      </c>
      <c r="H89" s="23" t="s">
        <v>16</v>
      </c>
      <c r="I89" s="37">
        <v>1</v>
      </c>
      <c r="J89" s="9">
        <v>1</v>
      </c>
      <c r="K89" s="9">
        <v>1</v>
      </c>
      <c r="L89" s="9">
        <v>1</v>
      </c>
      <c r="M89" s="9">
        <v>1</v>
      </c>
      <c r="N89" s="99">
        <v>1</v>
      </c>
      <c r="O89" s="99">
        <v>914</v>
      </c>
      <c r="P89" s="99">
        <v>136</v>
      </c>
      <c r="Q89" s="92" t="s">
        <v>175</v>
      </c>
      <c r="S89" s="9"/>
      <c r="T89" s="9"/>
      <c r="U89" s="9"/>
      <c r="V89" s="9"/>
    </row>
    <row r="90" spans="1:22" ht="15">
      <c r="A90" s="133">
        <v>60</v>
      </c>
      <c r="C90" s="143"/>
      <c r="D90" s="29" t="s">
        <v>66</v>
      </c>
      <c r="E90" s="28" t="s">
        <v>14</v>
      </c>
      <c r="F90" s="28" t="s">
        <v>21</v>
      </c>
      <c r="G90" s="28">
        <v>18</v>
      </c>
      <c r="H90" s="28" t="s">
        <v>16</v>
      </c>
      <c r="I90" s="37">
        <v>1</v>
      </c>
      <c r="J90" s="9">
        <v>1</v>
      </c>
      <c r="K90" s="9">
        <v>1</v>
      </c>
      <c r="L90" s="9">
        <v>1</v>
      </c>
      <c r="M90" s="9">
        <v>1</v>
      </c>
      <c r="N90" s="103">
        <v>1</v>
      </c>
      <c r="O90" s="103">
        <v>642</v>
      </c>
      <c r="P90" s="103">
        <v>136</v>
      </c>
      <c r="Q90" s="92" t="s">
        <v>175</v>
      </c>
      <c r="S90" s="9"/>
      <c r="T90" s="9"/>
      <c r="U90" s="9"/>
      <c r="V90" s="9"/>
    </row>
    <row r="91" spans="1:22" ht="15">
      <c r="A91" s="133">
        <v>61</v>
      </c>
      <c r="C91" s="143"/>
      <c r="D91" t="s">
        <v>17</v>
      </c>
      <c r="E91" s="6" t="s">
        <v>14</v>
      </c>
      <c r="F91" s="2" t="s">
        <v>16</v>
      </c>
      <c r="G91" s="2">
        <v>20</v>
      </c>
      <c r="H91" s="6" t="s">
        <v>16</v>
      </c>
      <c r="I91" s="37">
        <v>4</v>
      </c>
      <c r="J91" s="9">
        <v>4</v>
      </c>
      <c r="K91" s="9">
        <v>4</v>
      </c>
      <c r="L91" s="9">
        <v>4</v>
      </c>
      <c r="M91" s="9">
        <v>4</v>
      </c>
      <c r="N91" s="93">
        <v>4</v>
      </c>
      <c r="O91" s="93">
        <v>767</v>
      </c>
      <c r="P91" s="93">
        <v>136</v>
      </c>
      <c r="Q91" s="92" t="s">
        <v>175</v>
      </c>
      <c r="S91" s="9"/>
      <c r="T91" s="9"/>
      <c r="U91" s="9"/>
      <c r="V91" s="9"/>
    </row>
    <row r="92" spans="1:22" ht="15">
      <c r="A92" s="133">
        <v>62</v>
      </c>
      <c r="C92" s="143"/>
      <c r="D92" t="s">
        <v>20</v>
      </c>
      <c r="E92" s="7" t="s">
        <v>14</v>
      </c>
      <c r="F92" s="6" t="s">
        <v>21</v>
      </c>
      <c r="G92" s="6" t="s">
        <v>136</v>
      </c>
      <c r="H92" s="6" t="s">
        <v>16</v>
      </c>
      <c r="I92" s="37">
        <v>7</v>
      </c>
      <c r="J92" s="9">
        <v>7</v>
      </c>
      <c r="K92" s="9">
        <v>7</v>
      </c>
      <c r="L92" s="9">
        <v>6</v>
      </c>
      <c r="M92" s="9">
        <v>6</v>
      </c>
      <c r="N92" s="93">
        <v>6</v>
      </c>
      <c r="O92" s="93">
        <v>542</v>
      </c>
      <c r="P92" s="93">
        <v>136</v>
      </c>
      <c r="Q92" s="92" t="s">
        <v>175</v>
      </c>
      <c r="S92" s="9"/>
      <c r="T92" s="9"/>
      <c r="U92" s="9"/>
      <c r="V92" s="9"/>
    </row>
    <row r="93" spans="3:22" ht="15.75">
      <c r="C93" s="143"/>
      <c r="F93" s="2"/>
      <c r="G93" s="2"/>
      <c r="H93" s="2"/>
      <c r="I93" s="51">
        <f aca="true" t="shared" si="9" ref="I93:N93">SUM(I85:I92)</f>
        <v>17</v>
      </c>
      <c r="J93" s="60">
        <f t="shared" si="9"/>
        <v>16</v>
      </c>
      <c r="K93" s="60">
        <f t="shared" si="9"/>
        <v>16</v>
      </c>
      <c r="L93" s="60">
        <f t="shared" si="9"/>
        <v>16</v>
      </c>
      <c r="M93" s="60">
        <f t="shared" si="9"/>
        <v>16</v>
      </c>
      <c r="N93" s="118">
        <f t="shared" si="9"/>
        <v>16</v>
      </c>
      <c r="O93" s="100"/>
      <c r="P93" s="100"/>
      <c r="Q93" s="100"/>
      <c r="S93" s="9"/>
      <c r="T93" s="9"/>
      <c r="U93" s="9"/>
      <c r="V93" s="9"/>
    </row>
    <row r="94" spans="3:22" ht="15">
      <c r="C94" s="143"/>
      <c r="S94" s="9"/>
      <c r="T94" s="9"/>
      <c r="U94" s="9"/>
      <c r="V94" s="9"/>
    </row>
    <row r="95" spans="3:22" ht="15.75">
      <c r="C95" s="143"/>
      <c r="F95" s="2"/>
      <c r="G95" s="2"/>
      <c r="H95" s="2"/>
      <c r="I95" s="51"/>
      <c r="N95" s="100"/>
      <c r="O95" s="100"/>
      <c r="P95" s="100"/>
      <c r="Q95" s="100"/>
      <c r="S95" s="9"/>
      <c r="T95" s="9"/>
      <c r="U95" s="9"/>
      <c r="V95" s="9"/>
    </row>
    <row r="96" spans="1:22" ht="15">
      <c r="A96" s="133">
        <v>63</v>
      </c>
      <c r="B96" s="137" t="s">
        <v>9</v>
      </c>
      <c r="C96" s="144" t="s">
        <v>68</v>
      </c>
      <c r="D96" t="s">
        <v>69</v>
      </c>
      <c r="E96" s="7" t="s">
        <v>14</v>
      </c>
      <c r="F96" s="2" t="s">
        <v>12</v>
      </c>
      <c r="G96" s="2">
        <v>28</v>
      </c>
      <c r="H96" s="6" t="s">
        <v>16</v>
      </c>
      <c r="I96" s="37">
        <v>1</v>
      </c>
      <c r="J96" s="9">
        <v>1</v>
      </c>
      <c r="K96" s="9">
        <v>1</v>
      </c>
      <c r="L96" s="9">
        <v>1</v>
      </c>
      <c r="M96" s="9">
        <v>1</v>
      </c>
      <c r="N96" s="93">
        <v>1</v>
      </c>
      <c r="O96" s="93">
        <v>2245</v>
      </c>
      <c r="P96" s="93">
        <v>464</v>
      </c>
      <c r="Q96" s="92" t="s">
        <v>175</v>
      </c>
      <c r="R96" s="167">
        <v>2.4</v>
      </c>
      <c r="S96" s="9"/>
      <c r="T96" s="9"/>
      <c r="U96" s="9"/>
      <c r="V96" s="9"/>
    </row>
    <row r="97" spans="1:22" ht="15">
      <c r="A97" s="133">
        <v>64</v>
      </c>
      <c r="C97" s="144"/>
      <c r="D97" t="s">
        <v>70</v>
      </c>
      <c r="E97" s="7" t="s">
        <v>14</v>
      </c>
      <c r="F97" s="6" t="s">
        <v>15</v>
      </c>
      <c r="G97" s="2">
        <v>26</v>
      </c>
      <c r="H97" s="6" t="s">
        <v>16</v>
      </c>
      <c r="I97" s="37">
        <v>1</v>
      </c>
      <c r="J97" s="9">
        <v>1</v>
      </c>
      <c r="K97" s="9">
        <v>1</v>
      </c>
      <c r="L97" s="9">
        <v>1</v>
      </c>
      <c r="M97" s="9">
        <v>1</v>
      </c>
      <c r="N97" s="93">
        <v>1</v>
      </c>
      <c r="O97" s="93">
        <v>1750</v>
      </c>
      <c r="P97" s="93">
        <v>392</v>
      </c>
      <c r="Q97" s="92" t="s">
        <v>175</v>
      </c>
      <c r="R97" s="167">
        <v>2.5</v>
      </c>
      <c r="S97" s="9"/>
      <c r="T97" s="9"/>
      <c r="U97" s="9"/>
      <c r="V97" s="9"/>
    </row>
    <row r="98" spans="1:22" ht="15">
      <c r="A98" s="133">
        <v>65</v>
      </c>
      <c r="C98" s="144"/>
      <c r="D98" t="s">
        <v>153</v>
      </c>
      <c r="E98" s="7" t="s">
        <v>14</v>
      </c>
      <c r="F98" s="6" t="s">
        <v>15</v>
      </c>
      <c r="G98" s="2">
        <v>26</v>
      </c>
      <c r="H98" s="6" t="s">
        <v>16</v>
      </c>
      <c r="I98" s="37">
        <v>0</v>
      </c>
      <c r="J98" s="9">
        <v>1</v>
      </c>
      <c r="K98" s="9">
        <v>1</v>
      </c>
      <c r="L98" s="9">
        <v>1</v>
      </c>
      <c r="M98" s="9">
        <v>1</v>
      </c>
      <c r="N98" s="93">
        <v>1</v>
      </c>
      <c r="O98" s="93">
        <v>1750</v>
      </c>
      <c r="P98" s="93">
        <v>392</v>
      </c>
      <c r="Q98" s="92" t="s">
        <v>175</v>
      </c>
      <c r="R98" s="167">
        <v>2.5</v>
      </c>
      <c r="S98" s="9"/>
      <c r="T98" s="9"/>
      <c r="U98" s="9"/>
      <c r="V98" s="9"/>
    </row>
    <row r="99" spans="1:22" ht="15">
      <c r="A99" s="133">
        <v>66</v>
      </c>
      <c r="C99" s="143"/>
      <c r="D99" s="5" t="s">
        <v>71</v>
      </c>
      <c r="E99" s="7" t="s">
        <v>14</v>
      </c>
      <c r="F99" s="2" t="s">
        <v>15</v>
      </c>
      <c r="G99" s="2">
        <v>24</v>
      </c>
      <c r="H99" s="6" t="s">
        <v>16</v>
      </c>
      <c r="I99" s="37">
        <v>1</v>
      </c>
      <c r="J99" s="9">
        <v>0</v>
      </c>
      <c r="K99" s="9">
        <v>0</v>
      </c>
      <c r="L99" s="85">
        <v>1</v>
      </c>
      <c r="M99" s="85">
        <v>1</v>
      </c>
      <c r="N99" s="93">
        <v>1</v>
      </c>
      <c r="O99" s="93">
        <v>1181</v>
      </c>
      <c r="P99" s="93">
        <v>334</v>
      </c>
      <c r="Q99" s="92" t="s">
        <v>175</v>
      </c>
      <c r="R99" s="167">
        <v>2.5</v>
      </c>
      <c r="S99" s="9"/>
      <c r="T99" s="9"/>
      <c r="U99" s="9"/>
      <c r="V99" s="9"/>
    </row>
    <row r="100" spans="1:22" ht="15">
      <c r="A100" s="133">
        <v>67</v>
      </c>
      <c r="C100" s="143"/>
      <c r="D100" t="s">
        <v>72</v>
      </c>
      <c r="E100" s="7" t="s">
        <v>14</v>
      </c>
      <c r="F100" s="2" t="s">
        <v>16</v>
      </c>
      <c r="G100" s="2">
        <v>20</v>
      </c>
      <c r="H100" s="6" t="s">
        <v>16</v>
      </c>
      <c r="I100" s="37">
        <v>0</v>
      </c>
      <c r="J100" s="9">
        <v>0</v>
      </c>
      <c r="K100" s="9">
        <v>0</v>
      </c>
      <c r="L100" s="9">
        <v>0</v>
      </c>
      <c r="M100" s="9">
        <v>1</v>
      </c>
      <c r="N100" s="93">
        <v>1</v>
      </c>
      <c r="O100" s="93">
        <v>767</v>
      </c>
      <c r="P100" s="93">
        <v>136</v>
      </c>
      <c r="Q100" s="92" t="s">
        <v>175</v>
      </c>
      <c r="S100" s="9"/>
      <c r="T100" s="9"/>
      <c r="U100" s="9"/>
      <c r="V100" s="9"/>
    </row>
    <row r="101" spans="1:22" ht="15">
      <c r="A101" s="133">
        <v>68</v>
      </c>
      <c r="C101" s="143"/>
      <c r="D101" t="s">
        <v>51</v>
      </c>
      <c r="E101" s="7" t="s">
        <v>14</v>
      </c>
      <c r="F101" s="6" t="s">
        <v>52</v>
      </c>
      <c r="G101" s="2">
        <v>14</v>
      </c>
      <c r="H101" s="6" t="s">
        <v>16</v>
      </c>
      <c r="I101" s="36">
        <v>1</v>
      </c>
      <c r="J101" s="9">
        <v>1</v>
      </c>
      <c r="K101" s="9">
        <v>1</v>
      </c>
      <c r="L101" s="9">
        <v>1</v>
      </c>
      <c r="M101" s="9">
        <v>1</v>
      </c>
      <c r="N101" s="104">
        <v>1</v>
      </c>
      <c r="O101" s="104">
        <v>927</v>
      </c>
      <c r="P101" s="104">
        <v>267</v>
      </c>
      <c r="Q101" s="92" t="s">
        <v>175</v>
      </c>
      <c r="S101" s="9"/>
      <c r="T101" s="9"/>
      <c r="U101" s="9"/>
      <c r="V101" s="9"/>
    </row>
    <row r="102" spans="3:22" ht="15.75">
      <c r="C102" s="143"/>
      <c r="F102" s="2"/>
      <c r="G102" s="2"/>
      <c r="H102" s="2"/>
      <c r="I102" s="48" t="e">
        <f>SUM(I96:I101)-#REF!</f>
        <v>#REF!</v>
      </c>
      <c r="J102" s="58" t="e">
        <f>SUM(J96:J101)-#REF!</f>
        <v>#REF!</v>
      </c>
      <c r="K102" s="58" t="e">
        <f>SUM(K96:K101)-#REF!</f>
        <v>#REF!</v>
      </c>
      <c r="L102" s="58" t="e">
        <f>SUM(L96:L101)-#REF!</f>
        <v>#REF!</v>
      </c>
      <c r="M102" s="58" t="e">
        <f>SUM(M96:M101)-#REF!</f>
        <v>#REF!</v>
      </c>
      <c r="N102" s="118">
        <f>SUM(N96:N101)</f>
        <v>6</v>
      </c>
      <c r="O102" s="91"/>
      <c r="P102" s="91"/>
      <c r="Q102" s="91"/>
      <c r="S102" s="9"/>
      <c r="T102" s="9"/>
      <c r="U102" s="9"/>
      <c r="V102" s="9"/>
    </row>
    <row r="103" spans="3:22" ht="15.75">
      <c r="C103" s="143"/>
      <c r="F103" s="2"/>
      <c r="G103" s="2"/>
      <c r="H103" s="2"/>
      <c r="I103" s="48"/>
      <c r="N103" s="91"/>
      <c r="O103" s="91"/>
      <c r="P103" s="91"/>
      <c r="Q103" s="91"/>
      <c r="S103" s="9"/>
      <c r="T103" s="9"/>
      <c r="U103" s="9"/>
      <c r="V103" s="9"/>
    </row>
    <row r="104" spans="3:22" ht="15.75">
      <c r="C104" s="143"/>
      <c r="F104" s="2"/>
      <c r="G104" s="2"/>
      <c r="H104" s="2"/>
      <c r="I104" s="48"/>
      <c r="N104" s="91"/>
      <c r="O104" s="91"/>
      <c r="P104" s="91"/>
      <c r="Q104" s="91"/>
      <c r="S104" s="9"/>
      <c r="T104" s="9"/>
      <c r="U104" s="9"/>
      <c r="V104" s="9"/>
    </row>
    <row r="105" spans="1:22" ht="15">
      <c r="A105" s="133">
        <v>69</v>
      </c>
      <c r="B105" s="139" t="s">
        <v>73</v>
      </c>
      <c r="C105" s="144" t="s">
        <v>74</v>
      </c>
      <c r="D105" s="3" t="s">
        <v>75</v>
      </c>
      <c r="E105" s="6" t="s">
        <v>14</v>
      </c>
      <c r="F105" s="2" t="s">
        <v>49</v>
      </c>
      <c r="G105" s="2">
        <v>22</v>
      </c>
      <c r="H105" s="6" t="s">
        <v>16</v>
      </c>
      <c r="I105" s="37">
        <v>1</v>
      </c>
      <c r="J105" s="9">
        <v>1</v>
      </c>
      <c r="K105" s="9">
        <v>1</v>
      </c>
      <c r="L105" s="9">
        <v>1</v>
      </c>
      <c r="M105" s="9">
        <v>1</v>
      </c>
      <c r="N105" s="93">
        <v>1</v>
      </c>
      <c r="O105" s="93">
        <v>914</v>
      </c>
      <c r="P105" s="93">
        <v>136</v>
      </c>
      <c r="Q105" s="92" t="s">
        <v>175</v>
      </c>
      <c r="S105" s="9"/>
      <c r="T105" s="9"/>
      <c r="U105" s="9"/>
      <c r="V105" s="9"/>
    </row>
    <row r="106" spans="1:22" ht="15">
      <c r="A106" s="133">
        <v>70</v>
      </c>
      <c r="C106" s="143"/>
      <c r="D106" t="s">
        <v>20</v>
      </c>
      <c r="E106" s="7" t="s">
        <v>14</v>
      </c>
      <c r="F106" s="6" t="s">
        <v>21</v>
      </c>
      <c r="G106" s="6" t="s">
        <v>136</v>
      </c>
      <c r="H106" s="6" t="s">
        <v>16</v>
      </c>
      <c r="I106" s="37">
        <v>1</v>
      </c>
      <c r="J106" s="9">
        <v>1</v>
      </c>
      <c r="K106" s="9">
        <v>1</v>
      </c>
      <c r="L106" s="9">
        <v>1</v>
      </c>
      <c r="M106" s="9">
        <v>1</v>
      </c>
      <c r="N106" s="93">
        <v>1</v>
      </c>
      <c r="O106" s="93">
        <v>542</v>
      </c>
      <c r="P106" s="93">
        <v>136</v>
      </c>
      <c r="Q106" s="92" t="s">
        <v>175</v>
      </c>
      <c r="S106" s="9"/>
      <c r="T106" s="9"/>
      <c r="U106" s="9"/>
      <c r="V106" s="9"/>
    </row>
    <row r="107" spans="3:22" ht="15.75">
      <c r="C107" s="143"/>
      <c r="F107" s="2"/>
      <c r="G107" s="2"/>
      <c r="H107" s="2"/>
      <c r="I107" s="47">
        <f aca="true" t="shared" si="10" ref="I107:N107">SUM(I105:I106)</f>
        <v>2</v>
      </c>
      <c r="J107" s="57">
        <f t="shared" si="10"/>
        <v>2</v>
      </c>
      <c r="K107" s="57">
        <f t="shared" si="10"/>
        <v>2</v>
      </c>
      <c r="L107" s="57">
        <f t="shared" si="10"/>
        <v>2</v>
      </c>
      <c r="M107" s="57">
        <f t="shared" si="10"/>
        <v>2</v>
      </c>
      <c r="N107" s="102">
        <f t="shared" si="10"/>
        <v>2</v>
      </c>
      <c r="O107" s="97"/>
      <c r="P107" s="97"/>
      <c r="Q107" s="97"/>
      <c r="S107" s="9"/>
      <c r="T107" s="9"/>
      <c r="U107" s="9"/>
      <c r="V107" s="9"/>
    </row>
    <row r="108" spans="3:22" ht="15">
      <c r="C108" s="143"/>
      <c r="J108" s="85"/>
      <c r="K108" s="85"/>
      <c r="L108" s="85"/>
      <c r="M108" s="85"/>
      <c r="S108" s="9"/>
      <c r="T108" s="9"/>
      <c r="U108" s="9"/>
      <c r="V108" s="9"/>
    </row>
    <row r="109" spans="1:22" ht="15">
      <c r="A109" s="133">
        <v>71</v>
      </c>
      <c r="B109" s="137" t="s">
        <v>76</v>
      </c>
      <c r="C109" s="150" t="s">
        <v>77</v>
      </c>
      <c r="D109" s="74" t="s">
        <v>78</v>
      </c>
      <c r="E109" s="75" t="s">
        <v>14</v>
      </c>
      <c r="F109" s="75" t="s">
        <v>12</v>
      </c>
      <c r="G109" s="75">
        <v>28</v>
      </c>
      <c r="H109" s="75" t="s">
        <v>16</v>
      </c>
      <c r="I109" s="76">
        <v>0</v>
      </c>
      <c r="J109" s="77">
        <v>1</v>
      </c>
      <c r="K109" s="77">
        <v>1</v>
      </c>
      <c r="L109" s="77">
        <v>1</v>
      </c>
      <c r="M109" s="77">
        <v>1</v>
      </c>
      <c r="N109" s="105">
        <v>1</v>
      </c>
      <c r="O109" s="105">
        <v>2245</v>
      </c>
      <c r="P109" s="105">
        <v>464</v>
      </c>
      <c r="Q109" s="105" t="s">
        <v>176</v>
      </c>
      <c r="R109" s="167">
        <v>2.4</v>
      </c>
      <c r="S109" s="9"/>
      <c r="T109" s="9"/>
      <c r="U109" s="9"/>
      <c r="V109" s="9"/>
    </row>
    <row r="110" spans="2:22" ht="15">
      <c r="B110" s="140"/>
      <c r="C110" s="150"/>
      <c r="D110" s="74"/>
      <c r="E110" s="75"/>
      <c r="F110" s="75"/>
      <c r="G110" s="75"/>
      <c r="H110" s="75"/>
      <c r="I110" s="76"/>
      <c r="J110" s="77"/>
      <c r="K110" s="77"/>
      <c r="L110" s="77"/>
      <c r="M110" s="77"/>
      <c r="N110" s="105"/>
      <c r="O110" s="105"/>
      <c r="P110" s="105"/>
      <c r="Q110" s="105"/>
      <c r="S110" s="9"/>
      <c r="T110" s="9"/>
      <c r="U110" s="9"/>
      <c r="V110" s="9"/>
    </row>
    <row r="111" spans="1:22" ht="15">
      <c r="A111" s="133">
        <v>72</v>
      </c>
      <c r="C111" s="150"/>
      <c r="D111" s="74" t="s">
        <v>79</v>
      </c>
      <c r="E111" s="75" t="s">
        <v>14</v>
      </c>
      <c r="F111" s="75" t="s">
        <v>21</v>
      </c>
      <c r="G111" s="75">
        <v>18</v>
      </c>
      <c r="H111" s="75" t="s">
        <v>16</v>
      </c>
      <c r="I111" s="76">
        <v>1</v>
      </c>
      <c r="J111" s="77">
        <v>1</v>
      </c>
      <c r="K111" s="77">
        <v>1</v>
      </c>
      <c r="L111" s="77">
        <v>1</v>
      </c>
      <c r="M111" s="77">
        <v>1</v>
      </c>
      <c r="N111" s="105">
        <v>1</v>
      </c>
      <c r="O111" s="105">
        <v>642</v>
      </c>
      <c r="P111" s="105">
        <v>136</v>
      </c>
      <c r="Q111" s="105" t="s">
        <v>176</v>
      </c>
      <c r="S111" s="9"/>
      <c r="T111" s="9"/>
      <c r="U111" s="9"/>
      <c r="V111" s="9"/>
    </row>
    <row r="112" spans="3:22" ht="15">
      <c r="C112" s="150"/>
      <c r="D112" s="74"/>
      <c r="E112" s="75"/>
      <c r="F112" s="75"/>
      <c r="G112" s="75"/>
      <c r="H112" s="75"/>
      <c r="I112" s="76"/>
      <c r="J112" s="77"/>
      <c r="K112" s="77"/>
      <c r="L112" s="77"/>
      <c r="M112" s="77"/>
      <c r="N112" s="105"/>
      <c r="O112" s="105"/>
      <c r="P112" s="105"/>
      <c r="Q112" s="105"/>
      <c r="S112" s="9"/>
      <c r="T112" s="9"/>
      <c r="U112" s="9"/>
      <c r="V112" s="9"/>
    </row>
    <row r="113" spans="1:22" ht="15">
      <c r="A113" s="133">
        <v>73</v>
      </c>
      <c r="C113" s="150"/>
      <c r="D113" s="74" t="s">
        <v>139</v>
      </c>
      <c r="E113" s="75" t="s">
        <v>14</v>
      </c>
      <c r="F113" s="75" t="s">
        <v>15</v>
      </c>
      <c r="G113" s="75">
        <v>26</v>
      </c>
      <c r="H113" s="75" t="s">
        <v>16</v>
      </c>
      <c r="I113" s="76">
        <v>1</v>
      </c>
      <c r="J113" s="77">
        <v>1</v>
      </c>
      <c r="K113" s="77">
        <v>1</v>
      </c>
      <c r="L113" s="77">
        <v>1</v>
      </c>
      <c r="M113" s="77">
        <v>1</v>
      </c>
      <c r="N113" s="105">
        <v>1</v>
      </c>
      <c r="O113" s="105">
        <v>1750</v>
      </c>
      <c r="P113" s="105">
        <v>392</v>
      </c>
      <c r="Q113" s="105" t="s">
        <v>176</v>
      </c>
      <c r="R113" s="167">
        <v>2.5</v>
      </c>
      <c r="S113" s="9"/>
      <c r="T113" s="9"/>
      <c r="U113" s="9"/>
      <c r="V113" s="9"/>
    </row>
    <row r="114" spans="1:22" ht="15">
      <c r="A114" s="133">
        <v>74</v>
      </c>
      <c r="C114" s="150"/>
      <c r="D114" s="74" t="s">
        <v>148</v>
      </c>
      <c r="E114" s="75" t="s">
        <v>14</v>
      </c>
      <c r="F114" s="75" t="s">
        <v>15</v>
      </c>
      <c r="G114" s="75">
        <v>25</v>
      </c>
      <c r="H114" s="75" t="s">
        <v>16</v>
      </c>
      <c r="I114" s="76">
        <v>0</v>
      </c>
      <c r="J114" s="77">
        <v>0</v>
      </c>
      <c r="K114" s="77">
        <v>2</v>
      </c>
      <c r="L114" s="77">
        <v>2</v>
      </c>
      <c r="M114" s="77">
        <v>2</v>
      </c>
      <c r="N114" s="105">
        <v>2</v>
      </c>
      <c r="O114" s="105">
        <v>1241</v>
      </c>
      <c r="P114" s="105">
        <v>334</v>
      </c>
      <c r="Q114" s="105" t="s">
        <v>176</v>
      </c>
      <c r="R114" s="167">
        <v>2.6</v>
      </c>
      <c r="S114" s="9"/>
      <c r="T114" s="9"/>
      <c r="U114" s="9"/>
      <c r="V114" s="9"/>
    </row>
    <row r="115" spans="1:22" ht="15">
      <c r="A115" s="133">
        <v>75</v>
      </c>
      <c r="C115" s="150"/>
      <c r="D115" s="74" t="s">
        <v>149</v>
      </c>
      <c r="E115" s="75" t="s">
        <v>14</v>
      </c>
      <c r="F115" s="75" t="s">
        <v>12</v>
      </c>
      <c r="G115" s="75">
        <v>24</v>
      </c>
      <c r="H115" s="75" t="s">
        <v>16</v>
      </c>
      <c r="I115" s="76">
        <v>9</v>
      </c>
      <c r="J115" s="77">
        <v>9</v>
      </c>
      <c r="K115" s="77">
        <v>6</v>
      </c>
      <c r="L115" s="77">
        <v>6</v>
      </c>
      <c r="M115" s="77">
        <v>6</v>
      </c>
      <c r="N115" s="105">
        <v>6</v>
      </c>
      <c r="O115" s="105">
        <v>1116</v>
      </c>
      <c r="P115" s="105">
        <v>136</v>
      </c>
      <c r="Q115" s="105" t="s">
        <v>176</v>
      </c>
      <c r="R115" s="167">
        <v>2</v>
      </c>
      <c r="S115" s="9"/>
      <c r="T115" s="9"/>
      <c r="U115" s="9"/>
      <c r="V115" s="9"/>
    </row>
    <row r="116" spans="1:22" ht="15">
      <c r="A116" s="133">
        <v>76</v>
      </c>
      <c r="C116" s="150"/>
      <c r="D116" s="74" t="s">
        <v>150</v>
      </c>
      <c r="E116" s="75" t="s">
        <v>14</v>
      </c>
      <c r="F116" s="75" t="s">
        <v>80</v>
      </c>
      <c r="G116" s="75">
        <v>22</v>
      </c>
      <c r="H116" s="75" t="s">
        <v>16</v>
      </c>
      <c r="I116" s="76">
        <v>3</v>
      </c>
      <c r="J116" s="77">
        <v>3</v>
      </c>
      <c r="K116" s="77">
        <v>3</v>
      </c>
      <c r="L116" s="77">
        <v>3</v>
      </c>
      <c r="M116" s="77">
        <v>3</v>
      </c>
      <c r="N116" s="105">
        <v>4</v>
      </c>
      <c r="O116" s="105">
        <v>983</v>
      </c>
      <c r="P116" s="105">
        <v>136</v>
      </c>
      <c r="Q116" s="105" t="s">
        <v>176</v>
      </c>
      <c r="R116" s="167">
        <v>2</v>
      </c>
      <c r="S116" s="9"/>
      <c r="T116" s="9"/>
      <c r="U116" s="9"/>
      <c r="V116" s="9"/>
    </row>
    <row r="117" spans="3:22" ht="15.75">
      <c r="C117" s="150"/>
      <c r="D117" s="74"/>
      <c r="E117" s="75"/>
      <c r="F117" s="75"/>
      <c r="G117" s="75"/>
      <c r="H117" s="75"/>
      <c r="I117" s="78">
        <f aca="true" t="shared" si="11" ref="I117:N117">SUM(I113:I116)</f>
        <v>13</v>
      </c>
      <c r="J117" s="78">
        <f t="shared" si="11"/>
        <v>13</v>
      </c>
      <c r="K117" s="78">
        <f t="shared" si="11"/>
        <v>12</v>
      </c>
      <c r="L117" s="78">
        <f t="shared" si="11"/>
        <v>12</v>
      </c>
      <c r="M117" s="78">
        <f t="shared" si="11"/>
        <v>12</v>
      </c>
      <c r="N117" s="106">
        <f t="shared" si="11"/>
        <v>13</v>
      </c>
      <c r="O117" s="106"/>
      <c r="P117" s="106"/>
      <c r="Q117" s="106"/>
      <c r="S117" s="9"/>
      <c r="T117" s="9"/>
      <c r="U117" s="9"/>
      <c r="V117" s="9"/>
    </row>
    <row r="118" spans="3:22" ht="15">
      <c r="C118" s="150"/>
      <c r="D118" s="74"/>
      <c r="E118" s="75"/>
      <c r="F118" s="75"/>
      <c r="G118" s="75"/>
      <c r="H118" s="75"/>
      <c r="I118" s="76"/>
      <c r="J118" s="77"/>
      <c r="K118" s="77"/>
      <c r="L118" s="77"/>
      <c r="M118" s="77"/>
      <c r="N118" s="105"/>
      <c r="O118" s="105"/>
      <c r="P118" s="105"/>
      <c r="Q118" s="105"/>
      <c r="S118" s="9"/>
      <c r="T118" s="9"/>
      <c r="U118" s="9"/>
      <c r="V118" s="9"/>
    </row>
    <row r="119" spans="1:22" ht="15">
      <c r="A119" s="133">
        <v>77</v>
      </c>
      <c r="C119" s="137"/>
      <c r="D119" s="74" t="s">
        <v>140</v>
      </c>
      <c r="E119" s="75" t="s">
        <v>14</v>
      </c>
      <c r="F119" s="75" t="s">
        <v>15</v>
      </c>
      <c r="G119" s="75">
        <v>26</v>
      </c>
      <c r="H119" s="75" t="s">
        <v>16</v>
      </c>
      <c r="I119" s="76">
        <v>0</v>
      </c>
      <c r="J119" s="77">
        <v>1</v>
      </c>
      <c r="K119" s="77">
        <v>1</v>
      </c>
      <c r="L119" s="77">
        <v>1</v>
      </c>
      <c r="M119" s="77">
        <v>1</v>
      </c>
      <c r="N119" s="105">
        <v>1</v>
      </c>
      <c r="O119" s="105">
        <v>1750</v>
      </c>
      <c r="P119" s="105">
        <v>392</v>
      </c>
      <c r="Q119" s="105" t="s">
        <v>176</v>
      </c>
      <c r="R119" s="167">
        <v>2.5</v>
      </c>
      <c r="S119" s="9"/>
      <c r="T119" s="9"/>
      <c r="U119" s="9"/>
      <c r="V119" s="9"/>
    </row>
    <row r="120" spans="1:22" ht="15">
      <c r="A120" s="133">
        <v>78</v>
      </c>
      <c r="C120" s="150"/>
      <c r="D120" s="74" t="s">
        <v>81</v>
      </c>
      <c r="E120" s="75" t="s">
        <v>14</v>
      </c>
      <c r="F120" s="75" t="s">
        <v>15</v>
      </c>
      <c r="G120" s="75">
        <v>25</v>
      </c>
      <c r="H120" s="75" t="s">
        <v>16</v>
      </c>
      <c r="I120" s="76">
        <v>0</v>
      </c>
      <c r="J120" s="77">
        <v>0</v>
      </c>
      <c r="K120" s="88">
        <v>1</v>
      </c>
      <c r="L120" s="77">
        <v>1</v>
      </c>
      <c r="M120" s="77">
        <v>1</v>
      </c>
      <c r="N120" s="105">
        <v>1</v>
      </c>
      <c r="O120" s="105">
        <v>1241</v>
      </c>
      <c r="P120" s="105">
        <v>334</v>
      </c>
      <c r="Q120" s="105" t="s">
        <v>176</v>
      </c>
      <c r="R120" s="167">
        <v>2.6</v>
      </c>
      <c r="S120" s="9"/>
      <c r="T120" s="9"/>
      <c r="U120" s="9"/>
      <c r="V120" s="9"/>
    </row>
    <row r="121" spans="1:22" ht="15">
      <c r="A121" s="133">
        <v>79</v>
      </c>
      <c r="C121" s="142"/>
      <c r="D121" s="74" t="s">
        <v>82</v>
      </c>
      <c r="E121" s="75" t="s">
        <v>14</v>
      </c>
      <c r="F121" s="75" t="s">
        <v>15</v>
      </c>
      <c r="G121" s="75">
        <v>25</v>
      </c>
      <c r="H121" s="75" t="s">
        <v>16</v>
      </c>
      <c r="I121" s="76">
        <v>0</v>
      </c>
      <c r="J121" s="77">
        <v>0</v>
      </c>
      <c r="K121" s="88">
        <v>1</v>
      </c>
      <c r="L121" s="77">
        <v>1</v>
      </c>
      <c r="M121" s="77">
        <v>1</v>
      </c>
      <c r="N121" s="105">
        <v>1</v>
      </c>
      <c r="O121" s="105">
        <v>1241</v>
      </c>
      <c r="P121" s="105">
        <v>334</v>
      </c>
      <c r="Q121" s="105" t="s">
        <v>176</v>
      </c>
      <c r="R121" s="167">
        <v>2.6</v>
      </c>
      <c r="S121" s="9"/>
      <c r="T121" s="9"/>
      <c r="U121" s="9"/>
      <c r="V121" s="9"/>
    </row>
    <row r="122" spans="1:22" ht="15">
      <c r="A122" s="133">
        <v>80</v>
      </c>
      <c r="C122" s="142"/>
      <c r="D122" s="74" t="s">
        <v>150</v>
      </c>
      <c r="E122" s="75" t="s">
        <v>14</v>
      </c>
      <c r="F122" s="75" t="s">
        <v>80</v>
      </c>
      <c r="G122" s="75">
        <v>23</v>
      </c>
      <c r="H122" s="75" t="s">
        <v>16</v>
      </c>
      <c r="I122" s="76">
        <v>3</v>
      </c>
      <c r="J122" s="77">
        <v>3</v>
      </c>
      <c r="K122" s="77">
        <v>3</v>
      </c>
      <c r="L122" s="77">
        <v>3</v>
      </c>
      <c r="M122" s="77">
        <v>3</v>
      </c>
      <c r="N122" s="105">
        <v>1</v>
      </c>
      <c r="O122" s="105">
        <v>983</v>
      </c>
      <c r="P122" s="105">
        <v>136</v>
      </c>
      <c r="Q122" s="105" t="s">
        <v>175</v>
      </c>
      <c r="R122" s="167">
        <v>2</v>
      </c>
      <c r="S122" s="9"/>
      <c r="T122" s="9"/>
      <c r="U122" s="9"/>
      <c r="V122" s="9"/>
    </row>
    <row r="123" spans="1:22" ht="15">
      <c r="A123" s="133">
        <v>81</v>
      </c>
      <c r="C123" s="142"/>
      <c r="D123" s="74" t="s">
        <v>150</v>
      </c>
      <c r="E123" s="75" t="s">
        <v>14</v>
      </c>
      <c r="F123" s="75" t="s">
        <v>80</v>
      </c>
      <c r="G123" s="75">
        <v>22</v>
      </c>
      <c r="H123" s="75" t="s">
        <v>16</v>
      </c>
      <c r="I123" s="76">
        <v>3</v>
      </c>
      <c r="J123" s="77">
        <v>3</v>
      </c>
      <c r="K123" s="77">
        <v>3</v>
      </c>
      <c r="L123" s="77">
        <v>3</v>
      </c>
      <c r="M123" s="77">
        <v>3</v>
      </c>
      <c r="N123" s="105">
        <v>2</v>
      </c>
      <c r="O123" s="105">
        <v>983</v>
      </c>
      <c r="P123" s="105">
        <v>136</v>
      </c>
      <c r="Q123" s="105" t="s">
        <v>175</v>
      </c>
      <c r="R123" s="167">
        <v>2</v>
      </c>
      <c r="S123" s="9"/>
      <c r="T123" s="9"/>
      <c r="U123" s="9"/>
      <c r="V123" s="9"/>
    </row>
    <row r="124" spans="1:22" ht="15">
      <c r="A124" s="133">
        <v>82</v>
      </c>
      <c r="C124" s="142"/>
      <c r="D124" s="74" t="s">
        <v>150</v>
      </c>
      <c r="E124" s="75" t="s">
        <v>14</v>
      </c>
      <c r="F124" s="75" t="s">
        <v>80</v>
      </c>
      <c r="G124" s="75">
        <v>22</v>
      </c>
      <c r="H124" s="75" t="s">
        <v>16</v>
      </c>
      <c r="I124" s="76">
        <v>2</v>
      </c>
      <c r="J124" s="77">
        <v>2</v>
      </c>
      <c r="K124" s="77">
        <v>2</v>
      </c>
      <c r="L124" s="77">
        <v>2</v>
      </c>
      <c r="M124" s="77">
        <v>2</v>
      </c>
      <c r="N124" s="105">
        <v>2</v>
      </c>
      <c r="O124" s="105">
        <v>983</v>
      </c>
      <c r="P124" s="105">
        <v>136</v>
      </c>
      <c r="Q124" s="105" t="s">
        <v>176</v>
      </c>
      <c r="R124" s="167">
        <v>2</v>
      </c>
      <c r="S124" s="9"/>
      <c r="T124" s="9"/>
      <c r="U124" s="9"/>
      <c r="V124" s="9"/>
    </row>
    <row r="125" spans="1:22" ht="15">
      <c r="A125" s="133">
        <v>83</v>
      </c>
      <c r="C125" s="142"/>
      <c r="D125" s="74" t="s">
        <v>150</v>
      </c>
      <c r="E125" s="75" t="s">
        <v>14</v>
      </c>
      <c r="F125" s="75" t="s">
        <v>80</v>
      </c>
      <c r="G125" s="75">
        <v>22</v>
      </c>
      <c r="H125" s="75" t="s">
        <v>16</v>
      </c>
      <c r="I125" s="76">
        <v>1</v>
      </c>
      <c r="J125" s="77">
        <v>1</v>
      </c>
      <c r="K125" s="77">
        <v>1</v>
      </c>
      <c r="L125" s="77">
        <v>1</v>
      </c>
      <c r="M125" s="77">
        <v>1</v>
      </c>
      <c r="N125" s="105">
        <v>1</v>
      </c>
      <c r="O125" s="105">
        <v>983</v>
      </c>
      <c r="P125" s="105">
        <v>136</v>
      </c>
      <c r="Q125" s="105" t="s">
        <v>177</v>
      </c>
      <c r="R125" s="167">
        <v>2</v>
      </c>
      <c r="S125" s="9"/>
      <c r="T125" s="9"/>
      <c r="U125" s="9"/>
      <c r="V125" s="9"/>
    </row>
    <row r="126" spans="1:22" ht="15">
      <c r="A126" s="133">
        <v>84</v>
      </c>
      <c r="C126" s="142"/>
      <c r="D126" s="74" t="s">
        <v>179</v>
      </c>
      <c r="E126" s="75" t="s">
        <v>14</v>
      </c>
      <c r="F126" s="75" t="s">
        <v>16</v>
      </c>
      <c r="G126" s="75">
        <v>20</v>
      </c>
      <c r="H126" s="75" t="s">
        <v>16</v>
      </c>
      <c r="I126" s="76">
        <v>2</v>
      </c>
      <c r="J126" s="77">
        <v>2</v>
      </c>
      <c r="K126" s="88">
        <v>2</v>
      </c>
      <c r="L126" s="77">
        <v>4</v>
      </c>
      <c r="M126" s="77">
        <v>4</v>
      </c>
      <c r="N126" s="105">
        <v>4</v>
      </c>
      <c r="O126" s="105">
        <v>927</v>
      </c>
      <c r="P126" s="105">
        <v>136</v>
      </c>
      <c r="Q126" s="105" t="s">
        <v>175</v>
      </c>
      <c r="R126" s="167">
        <v>2</v>
      </c>
      <c r="S126" s="9"/>
      <c r="T126" s="9"/>
      <c r="U126" s="9"/>
      <c r="V126" s="9"/>
    </row>
    <row r="127" spans="1:22" ht="15">
      <c r="A127" s="133">
        <v>85</v>
      </c>
      <c r="C127" s="142"/>
      <c r="D127" s="74" t="s">
        <v>179</v>
      </c>
      <c r="E127" s="75" t="s">
        <v>14</v>
      </c>
      <c r="F127" s="75" t="s">
        <v>16</v>
      </c>
      <c r="G127" s="75">
        <v>20</v>
      </c>
      <c r="H127" s="75" t="s">
        <v>16</v>
      </c>
      <c r="I127" s="76">
        <v>3</v>
      </c>
      <c r="J127" s="77">
        <v>3</v>
      </c>
      <c r="K127" s="88">
        <v>3</v>
      </c>
      <c r="L127" s="77">
        <v>4</v>
      </c>
      <c r="M127" s="77">
        <v>4</v>
      </c>
      <c r="N127" s="105">
        <v>4</v>
      </c>
      <c r="O127" s="105">
        <v>927</v>
      </c>
      <c r="P127" s="105">
        <v>136</v>
      </c>
      <c r="Q127" s="105" t="s">
        <v>176</v>
      </c>
      <c r="R127" s="167">
        <v>2</v>
      </c>
      <c r="S127" s="9"/>
      <c r="T127" s="9"/>
      <c r="U127" s="9"/>
      <c r="V127" s="9"/>
    </row>
    <row r="128" spans="1:22" ht="15">
      <c r="A128" s="133">
        <v>86</v>
      </c>
      <c r="C128" s="142"/>
      <c r="D128" s="74" t="s">
        <v>151</v>
      </c>
      <c r="E128" s="75" t="s">
        <v>14</v>
      </c>
      <c r="F128" s="75" t="s">
        <v>16</v>
      </c>
      <c r="G128" s="75">
        <v>20</v>
      </c>
      <c r="H128" s="75" t="s">
        <v>16</v>
      </c>
      <c r="I128" s="76">
        <v>1</v>
      </c>
      <c r="J128" s="77">
        <v>1</v>
      </c>
      <c r="K128" s="88">
        <v>1</v>
      </c>
      <c r="L128" s="77">
        <v>2</v>
      </c>
      <c r="M128" s="77">
        <v>2</v>
      </c>
      <c r="N128" s="105">
        <v>2</v>
      </c>
      <c r="O128" s="105">
        <v>927</v>
      </c>
      <c r="P128" s="105">
        <v>136</v>
      </c>
      <c r="Q128" s="105" t="s">
        <v>178</v>
      </c>
      <c r="R128" s="167">
        <v>2</v>
      </c>
      <c r="S128" s="9"/>
      <c r="T128" s="9"/>
      <c r="U128" s="9"/>
      <c r="V128" s="9"/>
    </row>
    <row r="129" spans="1:22" ht="15">
      <c r="A129" s="133">
        <v>87</v>
      </c>
      <c r="C129" s="142"/>
      <c r="D129" s="74" t="s">
        <v>179</v>
      </c>
      <c r="E129" s="75" t="s">
        <v>14</v>
      </c>
      <c r="F129" s="75" t="s">
        <v>16</v>
      </c>
      <c r="G129" s="75">
        <v>20</v>
      </c>
      <c r="H129" s="75" t="s">
        <v>16</v>
      </c>
      <c r="I129" s="76">
        <v>1</v>
      </c>
      <c r="J129" s="77">
        <v>1</v>
      </c>
      <c r="K129" s="77">
        <v>1</v>
      </c>
      <c r="L129" s="77">
        <v>1</v>
      </c>
      <c r="M129" s="77">
        <v>1</v>
      </c>
      <c r="N129" s="105">
        <v>1</v>
      </c>
      <c r="O129" s="105">
        <v>927</v>
      </c>
      <c r="P129" s="105">
        <v>136</v>
      </c>
      <c r="Q129" s="105" t="s">
        <v>177</v>
      </c>
      <c r="R129" s="167">
        <v>2</v>
      </c>
      <c r="S129" s="9"/>
      <c r="T129" s="9"/>
      <c r="U129" s="9"/>
      <c r="V129" s="9"/>
    </row>
    <row r="130" spans="3:22" ht="15.75">
      <c r="C130" s="142"/>
      <c r="D130" s="74"/>
      <c r="E130" s="75"/>
      <c r="F130" s="75"/>
      <c r="G130" s="75"/>
      <c r="H130" s="75"/>
      <c r="I130" s="78">
        <f aca="true" t="shared" si="12" ref="I130:N130">SUM(I119:I129)</f>
        <v>16</v>
      </c>
      <c r="J130" s="78">
        <f t="shared" si="12"/>
        <v>17</v>
      </c>
      <c r="K130" s="78">
        <f t="shared" si="12"/>
        <v>19</v>
      </c>
      <c r="L130" s="78">
        <f t="shared" si="12"/>
        <v>23</v>
      </c>
      <c r="M130" s="78">
        <f t="shared" si="12"/>
        <v>23</v>
      </c>
      <c r="N130" s="121">
        <f t="shared" si="12"/>
        <v>20</v>
      </c>
      <c r="O130" s="106"/>
      <c r="P130" s="106"/>
      <c r="Q130" s="106"/>
      <c r="S130" s="9"/>
      <c r="T130" s="9"/>
      <c r="U130" s="9"/>
      <c r="V130" s="9"/>
    </row>
    <row r="131" spans="3:22" ht="15">
      <c r="C131" s="142"/>
      <c r="D131" s="79"/>
      <c r="E131" s="75"/>
      <c r="F131" s="80"/>
      <c r="G131" s="80"/>
      <c r="H131" s="80"/>
      <c r="I131" s="81"/>
      <c r="J131" s="77"/>
      <c r="K131" s="77"/>
      <c r="L131" s="77"/>
      <c r="M131" s="77"/>
      <c r="N131" s="107"/>
      <c r="O131" s="107"/>
      <c r="P131" s="107"/>
      <c r="Q131" s="107"/>
      <c r="S131" s="9"/>
      <c r="T131" s="9"/>
      <c r="U131" s="9"/>
      <c r="V131" s="9"/>
    </row>
    <row r="132" spans="1:22" ht="15">
      <c r="A132" s="133">
        <v>88</v>
      </c>
      <c r="C132" s="142"/>
      <c r="D132" s="74" t="s">
        <v>141</v>
      </c>
      <c r="E132" s="75" t="s">
        <v>14</v>
      </c>
      <c r="F132" s="75" t="s">
        <v>15</v>
      </c>
      <c r="G132" s="75">
        <v>26</v>
      </c>
      <c r="H132" s="75" t="s">
        <v>16</v>
      </c>
      <c r="I132" s="76">
        <v>1</v>
      </c>
      <c r="J132" s="77">
        <v>1</v>
      </c>
      <c r="K132" s="77">
        <v>1</v>
      </c>
      <c r="L132" s="77">
        <v>1</v>
      </c>
      <c r="M132" s="77">
        <v>1</v>
      </c>
      <c r="N132" s="105">
        <v>1</v>
      </c>
      <c r="O132" s="105">
        <v>1750</v>
      </c>
      <c r="P132" s="105">
        <v>392</v>
      </c>
      <c r="Q132" s="105" t="s">
        <v>176</v>
      </c>
      <c r="R132" s="167">
        <v>2.5</v>
      </c>
      <c r="S132" s="9"/>
      <c r="T132" s="9"/>
      <c r="U132" s="9"/>
      <c r="V132" s="9"/>
    </row>
    <row r="133" spans="1:22" ht="15">
      <c r="A133" s="133">
        <v>89</v>
      </c>
      <c r="C133" s="142"/>
      <c r="D133" s="74" t="s">
        <v>152</v>
      </c>
      <c r="E133" s="75" t="s">
        <v>14</v>
      </c>
      <c r="F133" s="75" t="s">
        <v>15</v>
      </c>
      <c r="G133" s="75">
        <v>25</v>
      </c>
      <c r="H133" s="75" t="s">
        <v>16</v>
      </c>
      <c r="I133" s="76">
        <v>0</v>
      </c>
      <c r="J133" s="77">
        <v>0</v>
      </c>
      <c r="K133" s="77">
        <v>1</v>
      </c>
      <c r="L133" s="77">
        <v>1</v>
      </c>
      <c r="M133" s="77">
        <v>1</v>
      </c>
      <c r="N133" s="105">
        <v>1</v>
      </c>
      <c r="O133" s="105">
        <v>1241</v>
      </c>
      <c r="P133" s="105">
        <v>334</v>
      </c>
      <c r="Q133" s="105" t="s">
        <v>176</v>
      </c>
      <c r="R133" s="167">
        <v>2.6</v>
      </c>
      <c r="S133" s="9"/>
      <c r="T133" s="9"/>
      <c r="U133" s="9"/>
      <c r="V133" s="9"/>
    </row>
    <row r="134" spans="1:22" ht="15">
      <c r="A134" s="133">
        <v>90</v>
      </c>
      <c r="C134" s="142"/>
      <c r="D134" s="74" t="s">
        <v>150</v>
      </c>
      <c r="E134" s="75" t="s">
        <v>14</v>
      </c>
      <c r="F134" s="75" t="s">
        <v>80</v>
      </c>
      <c r="G134" s="75">
        <v>22</v>
      </c>
      <c r="H134" s="75" t="s">
        <v>16</v>
      </c>
      <c r="I134" s="76">
        <v>2</v>
      </c>
      <c r="J134" s="77">
        <v>2</v>
      </c>
      <c r="K134" s="77">
        <v>2</v>
      </c>
      <c r="L134" s="77">
        <v>2</v>
      </c>
      <c r="M134" s="77">
        <v>2</v>
      </c>
      <c r="N134" s="105">
        <v>1</v>
      </c>
      <c r="O134" s="105">
        <v>983</v>
      </c>
      <c r="P134" s="105">
        <v>136</v>
      </c>
      <c r="Q134" s="105" t="s">
        <v>175</v>
      </c>
      <c r="R134" s="167">
        <v>2</v>
      </c>
      <c r="S134" s="9"/>
      <c r="T134" s="9"/>
      <c r="U134" s="9"/>
      <c r="V134" s="9"/>
    </row>
    <row r="135" spans="1:22" ht="15">
      <c r="A135" s="133">
        <v>91</v>
      </c>
      <c r="C135" s="142"/>
      <c r="D135" s="74" t="s">
        <v>150</v>
      </c>
      <c r="E135" s="75" t="s">
        <v>14</v>
      </c>
      <c r="F135" s="75" t="s">
        <v>80</v>
      </c>
      <c r="G135" s="75">
        <v>22</v>
      </c>
      <c r="H135" s="75" t="s">
        <v>16</v>
      </c>
      <c r="I135" s="76">
        <v>2</v>
      </c>
      <c r="J135" s="77">
        <v>2</v>
      </c>
      <c r="K135" s="77">
        <v>2</v>
      </c>
      <c r="L135" s="77">
        <v>2</v>
      </c>
      <c r="M135" s="77">
        <v>2</v>
      </c>
      <c r="N135" s="105">
        <v>1</v>
      </c>
      <c r="O135" s="105">
        <v>983</v>
      </c>
      <c r="P135" s="105">
        <v>136</v>
      </c>
      <c r="Q135" s="105" t="s">
        <v>176</v>
      </c>
      <c r="R135" s="167">
        <v>2</v>
      </c>
      <c r="S135" s="9"/>
      <c r="T135" s="9"/>
      <c r="U135" s="9"/>
      <c r="V135" s="9"/>
    </row>
    <row r="136" spans="1:22" ht="15">
      <c r="A136" s="133">
        <v>92</v>
      </c>
      <c r="C136" s="142"/>
      <c r="D136" s="74" t="s">
        <v>151</v>
      </c>
      <c r="E136" s="75" t="s">
        <v>14</v>
      </c>
      <c r="F136" s="75" t="s">
        <v>16</v>
      </c>
      <c r="G136" s="75">
        <v>20</v>
      </c>
      <c r="H136" s="75" t="s">
        <v>16</v>
      </c>
      <c r="I136" s="76">
        <v>1</v>
      </c>
      <c r="J136" s="77">
        <v>1</v>
      </c>
      <c r="K136" s="77">
        <v>1</v>
      </c>
      <c r="L136" s="77">
        <v>1</v>
      </c>
      <c r="M136" s="77">
        <v>1</v>
      </c>
      <c r="N136" s="105">
        <v>1</v>
      </c>
      <c r="O136" s="105">
        <v>927</v>
      </c>
      <c r="P136" s="105">
        <v>136</v>
      </c>
      <c r="Q136" s="105" t="s">
        <v>176</v>
      </c>
      <c r="R136" s="167">
        <v>2</v>
      </c>
      <c r="S136" s="9"/>
      <c r="T136" s="9"/>
      <c r="U136" s="9"/>
      <c r="V136" s="9"/>
    </row>
    <row r="137" spans="3:22" ht="15.75">
      <c r="C137" s="142"/>
      <c r="D137" s="79"/>
      <c r="E137" s="75"/>
      <c r="F137" s="80"/>
      <c r="G137" s="80"/>
      <c r="H137" s="80"/>
      <c r="I137" s="82">
        <f aca="true" t="shared" si="13" ref="I137:N137">SUM(I132:I136)</f>
        <v>6</v>
      </c>
      <c r="J137" s="82">
        <f t="shared" si="13"/>
        <v>6</v>
      </c>
      <c r="K137" s="82">
        <f t="shared" si="13"/>
        <v>7</v>
      </c>
      <c r="L137" s="82">
        <f t="shared" si="13"/>
        <v>7</v>
      </c>
      <c r="M137" s="82">
        <f t="shared" si="13"/>
        <v>7</v>
      </c>
      <c r="N137" s="109">
        <f t="shared" si="13"/>
        <v>5</v>
      </c>
      <c r="O137" s="108"/>
      <c r="P137" s="108"/>
      <c r="Q137" s="108"/>
      <c r="S137" s="9"/>
      <c r="T137" s="9"/>
      <c r="U137" s="9"/>
      <c r="V137" s="9"/>
    </row>
    <row r="138" spans="3:22" ht="15.75">
      <c r="C138" s="137"/>
      <c r="D138" s="79"/>
      <c r="E138" s="80"/>
      <c r="F138" s="80"/>
      <c r="G138" s="80"/>
      <c r="H138" s="80"/>
      <c r="I138" s="83"/>
      <c r="J138" s="77"/>
      <c r="K138" s="77"/>
      <c r="L138" s="77"/>
      <c r="M138" s="77"/>
      <c r="N138" s="109"/>
      <c r="O138" s="109"/>
      <c r="P138" s="109"/>
      <c r="Q138" s="109"/>
      <c r="S138" s="9"/>
      <c r="T138" s="9"/>
      <c r="U138" s="9"/>
      <c r="V138" s="9"/>
    </row>
    <row r="139" spans="3:22" ht="15.75">
      <c r="C139" s="142" t="s">
        <v>83</v>
      </c>
      <c r="D139" s="79"/>
      <c r="E139" s="80"/>
      <c r="F139" s="80"/>
      <c r="G139" s="80"/>
      <c r="H139" s="80"/>
      <c r="I139" s="84">
        <f aca="true" t="shared" si="14" ref="I139:N139">+I109+I111+I117+I130+I137</f>
        <v>36</v>
      </c>
      <c r="J139" s="84">
        <f t="shared" si="14"/>
        <v>38</v>
      </c>
      <c r="K139" s="84">
        <f t="shared" si="14"/>
        <v>40</v>
      </c>
      <c r="L139" s="84">
        <f t="shared" si="14"/>
        <v>44</v>
      </c>
      <c r="M139" s="84">
        <f t="shared" si="14"/>
        <v>44</v>
      </c>
      <c r="N139" s="122">
        <f t="shared" si="14"/>
        <v>40</v>
      </c>
      <c r="O139" s="110"/>
      <c r="P139" s="110"/>
      <c r="Q139" s="110"/>
      <c r="S139" s="9"/>
      <c r="T139" s="9"/>
      <c r="U139" s="9"/>
      <c r="V139" s="9"/>
    </row>
    <row r="140" spans="3:22" ht="15">
      <c r="C140" s="143"/>
      <c r="S140" s="9"/>
      <c r="T140" s="9"/>
      <c r="U140" s="9"/>
      <c r="V140" s="9"/>
    </row>
    <row r="141" spans="1:22" ht="15">
      <c r="A141" s="133">
        <v>93</v>
      </c>
      <c r="B141" s="137" t="s">
        <v>76</v>
      </c>
      <c r="C141" s="143" t="s">
        <v>84</v>
      </c>
      <c r="D141" s="3" t="s">
        <v>85</v>
      </c>
      <c r="E141" s="7" t="s">
        <v>14</v>
      </c>
      <c r="F141" s="7" t="s">
        <v>12</v>
      </c>
      <c r="G141" s="7">
        <v>28</v>
      </c>
      <c r="H141" s="6" t="s">
        <v>16</v>
      </c>
      <c r="I141" s="37">
        <v>0</v>
      </c>
      <c r="J141" s="9">
        <v>1</v>
      </c>
      <c r="K141" s="9">
        <v>1</v>
      </c>
      <c r="L141" s="9">
        <v>1</v>
      </c>
      <c r="M141" s="9">
        <v>1</v>
      </c>
      <c r="N141" s="93">
        <v>1</v>
      </c>
      <c r="O141" s="93">
        <v>2245</v>
      </c>
      <c r="P141" s="93">
        <v>464</v>
      </c>
      <c r="Q141" s="92" t="s">
        <v>175</v>
      </c>
      <c r="R141" s="167">
        <v>2.4</v>
      </c>
      <c r="S141" s="9"/>
      <c r="T141" s="9"/>
      <c r="U141" s="9"/>
      <c r="V141" s="9"/>
    </row>
    <row r="142" spans="3:22" ht="15">
      <c r="C142" s="143"/>
      <c r="D142" s="3"/>
      <c r="F142" s="7"/>
      <c r="G142" s="7"/>
      <c r="H142" s="6"/>
      <c r="I142" s="37"/>
      <c r="N142" s="93"/>
      <c r="O142" s="93"/>
      <c r="P142" s="93"/>
      <c r="Q142" s="93"/>
      <c r="S142" s="9"/>
      <c r="T142" s="9"/>
      <c r="U142" s="9"/>
      <c r="V142" s="9"/>
    </row>
    <row r="143" spans="1:22" ht="15">
      <c r="A143" s="133">
        <v>94</v>
      </c>
      <c r="C143" s="143" t="s">
        <v>86</v>
      </c>
      <c r="D143" s="3" t="s">
        <v>87</v>
      </c>
      <c r="E143" s="7" t="s">
        <v>14</v>
      </c>
      <c r="F143" s="7" t="s">
        <v>15</v>
      </c>
      <c r="G143" s="7">
        <v>24</v>
      </c>
      <c r="H143" s="6" t="s">
        <v>16</v>
      </c>
      <c r="I143" s="37">
        <v>1</v>
      </c>
      <c r="J143" s="9">
        <v>1</v>
      </c>
      <c r="K143" s="9">
        <v>1</v>
      </c>
      <c r="L143" s="9">
        <v>1</v>
      </c>
      <c r="M143" s="9">
        <v>1</v>
      </c>
      <c r="N143" s="93">
        <v>1</v>
      </c>
      <c r="O143" s="93">
        <v>1181</v>
      </c>
      <c r="P143" s="93">
        <v>334</v>
      </c>
      <c r="Q143" s="92" t="s">
        <v>175</v>
      </c>
      <c r="R143" s="167">
        <v>2.6</v>
      </c>
      <c r="S143" s="9"/>
      <c r="T143" s="9"/>
      <c r="U143" s="9"/>
      <c r="V143" s="9"/>
    </row>
    <row r="144" spans="1:22" ht="15">
      <c r="A144" s="133">
        <v>95</v>
      </c>
      <c r="C144" s="30"/>
      <c r="D144" s="5" t="s">
        <v>88</v>
      </c>
      <c r="E144" s="7" t="s">
        <v>14</v>
      </c>
      <c r="F144" s="7" t="s">
        <v>15</v>
      </c>
      <c r="G144" s="7">
        <v>24</v>
      </c>
      <c r="H144" s="6" t="s">
        <v>16</v>
      </c>
      <c r="I144" s="37">
        <v>1</v>
      </c>
      <c r="J144" s="9">
        <v>1</v>
      </c>
      <c r="K144" s="9">
        <v>1</v>
      </c>
      <c r="L144" s="9">
        <v>1</v>
      </c>
      <c r="M144" s="9">
        <v>1</v>
      </c>
      <c r="N144" s="93">
        <v>1</v>
      </c>
      <c r="O144" s="93">
        <v>1181</v>
      </c>
      <c r="P144" s="93">
        <v>334</v>
      </c>
      <c r="Q144" s="92" t="s">
        <v>175</v>
      </c>
      <c r="R144" s="167">
        <v>2.6</v>
      </c>
      <c r="S144" s="9"/>
      <c r="T144" s="9"/>
      <c r="U144" s="9"/>
      <c r="V144" s="9"/>
    </row>
    <row r="145" spans="1:22" ht="15">
      <c r="A145" s="133">
        <v>96</v>
      </c>
      <c r="C145" s="30"/>
      <c r="D145" s="3" t="s">
        <v>89</v>
      </c>
      <c r="E145" s="7" t="s">
        <v>14</v>
      </c>
      <c r="F145" s="7" t="s">
        <v>15</v>
      </c>
      <c r="G145" s="7">
        <v>22</v>
      </c>
      <c r="H145" s="6" t="s">
        <v>16</v>
      </c>
      <c r="I145" s="37">
        <v>2</v>
      </c>
      <c r="J145" s="9">
        <v>3</v>
      </c>
      <c r="K145" s="9">
        <v>3</v>
      </c>
      <c r="L145" s="9">
        <v>3</v>
      </c>
      <c r="M145" s="9">
        <v>3</v>
      </c>
      <c r="N145" s="93">
        <v>3</v>
      </c>
      <c r="O145" s="93">
        <v>983</v>
      </c>
      <c r="P145" s="93">
        <v>136</v>
      </c>
      <c r="Q145" s="92" t="s">
        <v>175</v>
      </c>
      <c r="R145" s="167">
        <v>2</v>
      </c>
      <c r="S145" s="9"/>
      <c r="T145" s="9"/>
      <c r="U145" s="9"/>
      <c r="V145" s="9"/>
    </row>
    <row r="146" spans="1:22" ht="15">
      <c r="A146" s="133">
        <v>97</v>
      </c>
      <c r="C146" s="30"/>
      <c r="D146" s="3" t="s">
        <v>90</v>
      </c>
      <c r="E146" s="7" t="s">
        <v>14</v>
      </c>
      <c r="F146" s="7" t="s">
        <v>15</v>
      </c>
      <c r="G146" s="7">
        <v>24</v>
      </c>
      <c r="H146" s="6" t="s">
        <v>16</v>
      </c>
      <c r="I146" s="37">
        <v>0</v>
      </c>
      <c r="J146" s="9">
        <v>1</v>
      </c>
      <c r="K146" s="9">
        <v>1</v>
      </c>
      <c r="L146" s="9">
        <v>1</v>
      </c>
      <c r="M146" s="9">
        <v>1</v>
      </c>
      <c r="N146" s="93">
        <v>1</v>
      </c>
      <c r="O146" s="93">
        <v>1181</v>
      </c>
      <c r="P146" s="93">
        <v>334</v>
      </c>
      <c r="Q146" s="92" t="s">
        <v>175</v>
      </c>
      <c r="R146" s="167">
        <v>6</v>
      </c>
      <c r="S146" s="9"/>
      <c r="T146" s="9"/>
      <c r="U146" s="9"/>
      <c r="V146" s="9"/>
    </row>
    <row r="147" spans="1:22" ht="15">
      <c r="A147" s="133">
        <v>98</v>
      </c>
      <c r="C147" s="30"/>
      <c r="D147" s="3" t="s">
        <v>91</v>
      </c>
      <c r="E147" s="7" t="s">
        <v>14</v>
      </c>
      <c r="F147" s="7" t="s">
        <v>144</v>
      </c>
      <c r="G147" s="7">
        <v>20</v>
      </c>
      <c r="H147" s="6" t="s">
        <v>16</v>
      </c>
      <c r="I147" s="37">
        <v>1</v>
      </c>
      <c r="J147" s="9">
        <v>1</v>
      </c>
      <c r="K147" s="9">
        <v>1</v>
      </c>
      <c r="L147" s="9">
        <v>2</v>
      </c>
      <c r="M147" s="9">
        <v>2</v>
      </c>
      <c r="N147" s="93">
        <v>2</v>
      </c>
      <c r="O147" s="93">
        <v>767</v>
      </c>
      <c r="P147" s="93">
        <v>136</v>
      </c>
      <c r="Q147" s="92" t="s">
        <v>175</v>
      </c>
      <c r="S147" s="9"/>
      <c r="T147" s="9"/>
      <c r="U147" s="9"/>
      <c r="V147" s="9"/>
    </row>
    <row r="148" spans="1:22" ht="15">
      <c r="A148" s="133">
        <v>99</v>
      </c>
      <c r="C148" s="30"/>
      <c r="D148" s="3" t="s">
        <v>92</v>
      </c>
      <c r="E148" s="7" t="s">
        <v>14</v>
      </c>
      <c r="F148" s="7" t="s">
        <v>21</v>
      </c>
      <c r="G148" s="7" t="s">
        <v>136</v>
      </c>
      <c r="H148" s="6" t="s">
        <v>16</v>
      </c>
      <c r="I148" s="37">
        <v>2</v>
      </c>
      <c r="J148" s="9">
        <v>2</v>
      </c>
      <c r="K148" s="9">
        <v>2</v>
      </c>
      <c r="L148" s="9">
        <v>2</v>
      </c>
      <c r="M148" s="9">
        <v>2</v>
      </c>
      <c r="N148" s="93">
        <v>2</v>
      </c>
      <c r="O148" s="93">
        <v>542</v>
      </c>
      <c r="P148" s="93">
        <v>136</v>
      </c>
      <c r="Q148" s="92" t="s">
        <v>175</v>
      </c>
      <c r="S148" s="9"/>
      <c r="T148" s="9"/>
      <c r="U148" s="9"/>
      <c r="V148" s="9"/>
    </row>
    <row r="149" spans="3:22" ht="15.75">
      <c r="C149" s="30"/>
      <c r="D149" s="31"/>
      <c r="F149" s="7"/>
      <c r="G149" s="7"/>
      <c r="H149" s="2"/>
      <c r="I149" s="47" t="e">
        <f>SUM(I141:I148)-#REF!</f>
        <v>#REF!</v>
      </c>
      <c r="J149" s="47" t="e">
        <f>SUM(J141:J148)-#REF!</f>
        <v>#REF!</v>
      </c>
      <c r="K149" s="47" t="e">
        <f>SUM(K141:K148)-#REF!</f>
        <v>#REF!</v>
      </c>
      <c r="L149" s="47" t="e">
        <f>SUM(L141:L148)-#REF!</f>
        <v>#REF!</v>
      </c>
      <c r="M149" s="47" t="e">
        <f>SUM(M141:M148)-#REF!</f>
        <v>#REF!</v>
      </c>
      <c r="N149" s="102">
        <f>SUM(N141:N148)</f>
        <v>11</v>
      </c>
      <c r="O149" s="97"/>
      <c r="P149" s="97"/>
      <c r="Q149" s="97"/>
      <c r="S149" s="9"/>
      <c r="T149" s="9"/>
      <c r="U149" s="9"/>
      <c r="V149" s="9"/>
    </row>
    <row r="150" spans="3:22" ht="15">
      <c r="C150" s="30"/>
      <c r="D150" s="3"/>
      <c r="F150" s="7"/>
      <c r="G150" s="7"/>
      <c r="I150" s="37"/>
      <c r="N150" s="93"/>
      <c r="O150" s="93"/>
      <c r="P150" s="93"/>
      <c r="Q150" s="93"/>
      <c r="S150" s="9"/>
      <c r="T150" s="9"/>
      <c r="U150" s="9"/>
      <c r="V150" s="9"/>
    </row>
    <row r="151" spans="1:22" ht="15">
      <c r="A151" s="133">
        <v>100</v>
      </c>
      <c r="C151" s="143" t="s">
        <v>93</v>
      </c>
      <c r="D151" s="3" t="s">
        <v>94</v>
      </c>
      <c r="E151" s="7" t="s">
        <v>14</v>
      </c>
      <c r="F151" s="7" t="s">
        <v>15</v>
      </c>
      <c r="G151" s="7">
        <v>24</v>
      </c>
      <c r="H151" s="6" t="s">
        <v>16</v>
      </c>
      <c r="I151" s="44">
        <v>0</v>
      </c>
      <c r="J151" s="9">
        <v>1</v>
      </c>
      <c r="K151" s="9">
        <v>1</v>
      </c>
      <c r="L151" s="9">
        <v>1</v>
      </c>
      <c r="M151" s="9">
        <v>1</v>
      </c>
      <c r="N151" s="99">
        <v>1</v>
      </c>
      <c r="O151" s="93">
        <v>1181</v>
      </c>
      <c r="P151" s="93">
        <v>334</v>
      </c>
      <c r="Q151" s="92" t="s">
        <v>175</v>
      </c>
      <c r="R151" s="167">
        <v>2.6</v>
      </c>
      <c r="S151" s="9"/>
      <c r="T151" s="9"/>
      <c r="U151" s="9"/>
      <c r="V151" s="9"/>
    </row>
    <row r="152" spans="3:22" ht="15.75">
      <c r="C152" s="143"/>
      <c r="D152" s="5"/>
      <c r="F152" s="7"/>
      <c r="G152" s="7"/>
      <c r="H152" s="6"/>
      <c r="I152" s="47" t="e">
        <f>I151+#REF!</f>
        <v>#REF!</v>
      </c>
      <c r="J152" s="47" t="e">
        <f>J151+#REF!</f>
        <v>#REF!</v>
      </c>
      <c r="K152" s="47" t="e">
        <f>K151+#REF!</f>
        <v>#REF!</v>
      </c>
      <c r="L152" s="47" t="e">
        <f>L151+#REF!</f>
        <v>#REF!</v>
      </c>
      <c r="M152" s="47" t="e">
        <f>M151+#REF!</f>
        <v>#REF!</v>
      </c>
      <c r="N152" s="102">
        <f>N151</f>
        <v>1</v>
      </c>
      <c r="O152" s="97"/>
      <c r="P152" s="97"/>
      <c r="Q152" s="97"/>
      <c r="S152" s="9"/>
      <c r="T152" s="9"/>
      <c r="U152" s="9"/>
      <c r="V152" s="9"/>
    </row>
    <row r="153" spans="3:22" ht="15">
      <c r="C153" s="144"/>
      <c r="F153" s="2"/>
      <c r="G153" s="2"/>
      <c r="H153" s="6"/>
      <c r="I153" s="37"/>
      <c r="N153" s="93"/>
      <c r="O153" s="93"/>
      <c r="P153" s="93"/>
      <c r="Q153" s="93"/>
      <c r="S153" s="9"/>
      <c r="T153" s="9"/>
      <c r="U153" s="9"/>
      <c r="V153" s="9"/>
    </row>
    <row r="154" spans="1:22" ht="15">
      <c r="A154" s="133">
        <v>101</v>
      </c>
      <c r="C154" s="151" t="s">
        <v>96</v>
      </c>
      <c r="D154" s="3" t="s">
        <v>95</v>
      </c>
      <c r="E154" s="7" t="s">
        <v>14</v>
      </c>
      <c r="F154" s="7" t="s">
        <v>15</v>
      </c>
      <c r="G154" s="7">
        <v>24</v>
      </c>
      <c r="H154" s="7" t="s">
        <v>16</v>
      </c>
      <c r="I154" s="36">
        <v>1</v>
      </c>
      <c r="J154" s="9">
        <v>1</v>
      </c>
      <c r="K154" s="9">
        <v>1</v>
      </c>
      <c r="L154" s="9">
        <v>1</v>
      </c>
      <c r="M154" s="9">
        <v>1</v>
      </c>
      <c r="N154" s="104">
        <v>1</v>
      </c>
      <c r="O154" s="104">
        <v>1116</v>
      </c>
      <c r="P154" s="104">
        <v>256</v>
      </c>
      <c r="Q154" s="92" t="s">
        <v>175</v>
      </c>
      <c r="R154" s="167">
        <v>2.7</v>
      </c>
      <c r="S154" s="9"/>
      <c r="T154" s="9"/>
      <c r="U154" s="9"/>
      <c r="V154" s="9"/>
    </row>
    <row r="155" spans="1:22" ht="15">
      <c r="A155" s="133">
        <v>102</v>
      </c>
      <c r="C155" s="151"/>
      <c r="D155" s="43" t="s">
        <v>155</v>
      </c>
      <c r="E155" s="7" t="s">
        <v>14</v>
      </c>
      <c r="F155" s="7" t="s">
        <v>15</v>
      </c>
      <c r="G155" s="7">
        <v>22</v>
      </c>
      <c r="H155" s="7" t="s">
        <v>16</v>
      </c>
      <c r="I155" s="36">
        <v>0</v>
      </c>
      <c r="J155" s="9">
        <v>0</v>
      </c>
      <c r="K155" s="9">
        <v>2</v>
      </c>
      <c r="L155" s="9">
        <v>2</v>
      </c>
      <c r="M155" s="9">
        <v>2</v>
      </c>
      <c r="N155" s="104">
        <v>2</v>
      </c>
      <c r="O155" s="104">
        <v>983</v>
      </c>
      <c r="P155" s="104">
        <v>136</v>
      </c>
      <c r="Q155" s="92" t="s">
        <v>175</v>
      </c>
      <c r="R155" s="167">
        <v>2</v>
      </c>
      <c r="S155" s="9"/>
      <c r="T155" s="9"/>
      <c r="U155" s="9"/>
      <c r="V155" s="9"/>
    </row>
    <row r="156" spans="1:22" ht="15">
      <c r="A156" s="133">
        <v>103</v>
      </c>
      <c r="C156" s="151"/>
      <c r="D156" s="3" t="s">
        <v>97</v>
      </c>
      <c r="E156" s="7" t="s">
        <v>14</v>
      </c>
      <c r="F156" s="7" t="s">
        <v>52</v>
      </c>
      <c r="G156" s="7">
        <v>14</v>
      </c>
      <c r="H156" s="7" t="s">
        <v>16</v>
      </c>
      <c r="I156" s="36">
        <v>1</v>
      </c>
      <c r="J156" s="9">
        <v>1</v>
      </c>
      <c r="K156" s="9">
        <v>1</v>
      </c>
      <c r="L156" s="9">
        <v>1</v>
      </c>
      <c r="M156" s="9">
        <v>1</v>
      </c>
      <c r="N156" s="93">
        <v>1</v>
      </c>
      <c r="O156" s="93">
        <v>525</v>
      </c>
      <c r="P156" s="93">
        <v>136</v>
      </c>
      <c r="Q156" s="92" t="s">
        <v>175</v>
      </c>
      <c r="S156" s="9"/>
      <c r="T156" s="9"/>
      <c r="U156" s="9"/>
      <c r="V156" s="9"/>
    </row>
    <row r="157" spans="3:22" ht="15">
      <c r="C157" s="151"/>
      <c r="D157" s="3"/>
      <c r="F157" s="7"/>
      <c r="G157" s="7"/>
      <c r="H157" s="7"/>
      <c r="I157" s="36"/>
      <c r="N157" s="93"/>
      <c r="O157" s="93"/>
      <c r="P157" s="93"/>
      <c r="Q157" s="93"/>
      <c r="S157" s="9"/>
      <c r="T157" s="9"/>
      <c r="U157" s="9"/>
      <c r="V157" s="9"/>
    </row>
    <row r="158" spans="1:22" ht="15">
      <c r="A158" s="133">
        <v>104</v>
      </c>
      <c r="C158" s="151" t="s">
        <v>98</v>
      </c>
      <c r="D158" s="3" t="s">
        <v>95</v>
      </c>
      <c r="E158" s="7" t="s">
        <v>14</v>
      </c>
      <c r="F158" s="7" t="s">
        <v>15</v>
      </c>
      <c r="G158" s="7">
        <v>24</v>
      </c>
      <c r="H158" s="7" t="s">
        <v>16</v>
      </c>
      <c r="I158" s="36">
        <v>1</v>
      </c>
      <c r="J158" s="9">
        <v>1</v>
      </c>
      <c r="K158" s="9">
        <v>1</v>
      </c>
      <c r="L158" s="9">
        <v>1</v>
      </c>
      <c r="M158" s="9">
        <v>1</v>
      </c>
      <c r="N158" s="93">
        <v>1</v>
      </c>
      <c r="O158" s="104">
        <v>1116</v>
      </c>
      <c r="P158" s="104">
        <v>256</v>
      </c>
      <c r="Q158" s="92" t="s">
        <v>175</v>
      </c>
      <c r="R158" s="167">
        <v>2.7</v>
      </c>
      <c r="S158" s="9"/>
      <c r="T158" s="9"/>
      <c r="U158" s="9"/>
      <c r="V158" s="9"/>
    </row>
    <row r="159" spans="1:22" ht="15">
      <c r="A159" s="133">
        <v>105</v>
      </c>
      <c r="C159" s="151"/>
      <c r="D159" s="5" t="s">
        <v>155</v>
      </c>
      <c r="E159" s="7" t="s">
        <v>14</v>
      </c>
      <c r="F159" s="7" t="s">
        <v>15</v>
      </c>
      <c r="G159" s="7">
        <v>22</v>
      </c>
      <c r="H159" s="7" t="s">
        <v>16</v>
      </c>
      <c r="I159" s="36">
        <v>0</v>
      </c>
      <c r="J159" s="9">
        <v>0</v>
      </c>
      <c r="K159" s="9">
        <v>2</v>
      </c>
      <c r="L159" s="9">
        <v>2</v>
      </c>
      <c r="M159" s="9">
        <v>2</v>
      </c>
      <c r="N159" s="93">
        <v>2</v>
      </c>
      <c r="O159" s="93">
        <v>983</v>
      </c>
      <c r="P159" s="93">
        <v>136</v>
      </c>
      <c r="Q159" s="92" t="s">
        <v>175</v>
      </c>
      <c r="R159" s="167">
        <v>2</v>
      </c>
      <c r="S159" s="9"/>
      <c r="T159" s="9"/>
      <c r="U159" s="9"/>
      <c r="V159" s="9"/>
    </row>
    <row r="160" spans="3:22" ht="15">
      <c r="C160" s="151"/>
      <c r="D160" s="5"/>
      <c r="F160" s="7"/>
      <c r="G160" s="7"/>
      <c r="H160" s="7"/>
      <c r="I160" s="53"/>
      <c r="N160" s="96"/>
      <c r="O160" s="96"/>
      <c r="P160" s="96"/>
      <c r="Q160" s="96"/>
      <c r="R160" s="171"/>
      <c r="S160" s="9"/>
      <c r="T160" s="9"/>
      <c r="U160" s="9"/>
      <c r="V160" s="9"/>
    </row>
    <row r="161" spans="1:22" ht="15">
      <c r="A161" s="133">
        <v>106</v>
      </c>
      <c r="C161" s="151" t="s">
        <v>99</v>
      </c>
      <c r="D161" s="3" t="s">
        <v>95</v>
      </c>
      <c r="E161" s="7" t="s">
        <v>14</v>
      </c>
      <c r="F161" s="7" t="s">
        <v>15</v>
      </c>
      <c r="G161" s="7">
        <v>24</v>
      </c>
      <c r="H161" s="7" t="s">
        <v>16</v>
      </c>
      <c r="I161" s="36">
        <v>1</v>
      </c>
      <c r="J161" s="9">
        <v>1</v>
      </c>
      <c r="K161" s="9">
        <v>1</v>
      </c>
      <c r="L161" s="9">
        <v>1</v>
      </c>
      <c r="M161" s="9">
        <v>1</v>
      </c>
      <c r="N161" s="104">
        <v>1</v>
      </c>
      <c r="O161" s="104">
        <v>1116</v>
      </c>
      <c r="P161" s="104">
        <v>256</v>
      </c>
      <c r="Q161" s="92" t="s">
        <v>175</v>
      </c>
      <c r="R161" s="167">
        <v>2.7</v>
      </c>
      <c r="S161" s="9"/>
      <c r="T161" s="9"/>
      <c r="U161" s="9"/>
      <c r="V161" s="9"/>
    </row>
    <row r="162" spans="1:22" ht="15">
      <c r="A162" s="133">
        <v>107</v>
      </c>
      <c r="C162" s="151"/>
      <c r="D162" s="5" t="s">
        <v>155</v>
      </c>
      <c r="E162" s="7" t="s">
        <v>14</v>
      </c>
      <c r="F162" s="7" t="s">
        <v>15</v>
      </c>
      <c r="G162" s="7">
        <v>22</v>
      </c>
      <c r="H162" s="7" t="s">
        <v>16</v>
      </c>
      <c r="I162" s="36">
        <v>0</v>
      </c>
      <c r="J162" s="9">
        <v>0</v>
      </c>
      <c r="K162" s="9">
        <v>2</v>
      </c>
      <c r="L162" s="9">
        <v>2</v>
      </c>
      <c r="M162" s="9">
        <v>2</v>
      </c>
      <c r="N162" s="104">
        <v>2</v>
      </c>
      <c r="O162" s="93">
        <v>983</v>
      </c>
      <c r="P162" s="93">
        <v>136</v>
      </c>
      <c r="Q162" s="92" t="s">
        <v>175</v>
      </c>
      <c r="R162" s="167">
        <v>2</v>
      </c>
      <c r="S162" s="9"/>
      <c r="T162" s="9"/>
      <c r="U162" s="9"/>
      <c r="V162" s="9"/>
    </row>
    <row r="163" spans="3:22" ht="15">
      <c r="C163" s="151"/>
      <c r="D163" s="30"/>
      <c r="E163" s="30"/>
      <c r="F163" s="30"/>
      <c r="G163" s="30"/>
      <c r="H163" s="30"/>
      <c r="I163" s="54"/>
      <c r="N163" s="93"/>
      <c r="O163" s="93"/>
      <c r="P163" s="93"/>
      <c r="Q163" s="93"/>
      <c r="S163" s="9"/>
      <c r="T163" s="9"/>
      <c r="U163" s="9"/>
      <c r="V163" s="9"/>
    </row>
    <row r="164" spans="3:22" ht="15.75">
      <c r="C164" s="150" t="s">
        <v>100</v>
      </c>
      <c r="D164" s="30"/>
      <c r="E164" s="30"/>
      <c r="F164" s="30"/>
      <c r="G164" s="30"/>
      <c r="H164" s="30"/>
      <c r="I164" s="50" t="e">
        <f>SUM(I154:I162)-#REF!-#REF!-#REF!-#REF!-#REF!-#REF!</f>
        <v>#REF!</v>
      </c>
      <c r="J164" s="50" t="e">
        <f>SUM(J154:J162)-#REF!-#REF!-#REF!-#REF!-#REF!-#REF!</f>
        <v>#REF!</v>
      </c>
      <c r="K164" s="50" t="e">
        <f>SUM(K154:K162)-#REF!-#REF!-#REF!-#REF!-#REF!-#REF!</f>
        <v>#REF!</v>
      </c>
      <c r="L164" s="50" t="e">
        <f>SUM(L154:L162)-#REF!-#REF!-#REF!-#REF!-#REF!-#REF!</f>
        <v>#REF!</v>
      </c>
      <c r="M164" s="50" t="e">
        <f>SUM(M154:M162)-#REF!-#REF!-#REF!-#REF!-#REF!-#REF!</f>
        <v>#REF!</v>
      </c>
      <c r="N164" s="119">
        <f>SUM(N154:N162)</f>
        <v>10</v>
      </c>
      <c r="O164" s="59"/>
      <c r="P164" s="59"/>
      <c r="Q164" s="59"/>
      <c r="S164" s="9"/>
      <c r="T164" s="9"/>
      <c r="U164" s="9"/>
      <c r="V164" s="9"/>
    </row>
    <row r="165" spans="3:22" ht="15.75">
      <c r="C165" s="150"/>
      <c r="D165" s="30"/>
      <c r="E165" s="30"/>
      <c r="F165" s="30"/>
      <c r="G165" s="30"/>
      <c r="H165" s="30"/>
      <c r="I165" s="50"/>
      <c r="N165" s="59"/>
      <c r="O165" s="59"/>
      <c r="P165" s="59"/>
      <c r="Q165" s="59"/>
      <c r="S165" s="9"/>
      <c r="T165" s="9"/>
      <c r="U165" s="9"/>
      <c r="V165" s="9"/>
    </row>
    <row r="166" spans="3:22" ht="15.75">
      <c r="C166" s="150"/>
      <c r="D166" s="30"/>
      <c r="E166" s="30"/>
      <c r="F166" s="30"/>
      <c r="G166" s="30"/>
      <c r="H166" s="30"/>
      <c r="I166" s="50"/>
      <c r="N166" s="59"/>
      <c r="O166" s="59"/>
      <c r="P166" s="59"/>
      <c r="Q166" s="59"/>
      <c r="S166" s="9"/>
      <c r="T166" s="9"/>
      <c r="U166" s="9"/>
      <c r="V166" s="9"/>
    </row>
    <row r="167" spans="1:22" ht="15">
      <c r="A167" s="133">
        <v>108</v>
      </c>
      <c r="C167" s="150" t="s">
        <v>101</v>
      </c>
      <c r="D167" s="3" t="s">
        <v>95</v>
      </c>
      <c r="E167" s="7" t="s">
        <v>14</v>
      </c>
      <c r="F167" s="7" t="s">
        <v>15</v>
      </c>
      <c r="G167" s="7">
        <v>24</v>
      </c>
      <c r="H167" s="7" t="s">
        <v>16</v>
      </c>
      <c r="I167" s="36">
        <v>1</v>
      </c>
      <c r="J167" s="9">
        <v>1</v>
      </c>
      <c r="K167" s="9">
        <v>1</v>
      </c>
      <c r="L167" s="9">
        <v>1</v>
      </c>
      <c r="M167" s="9">
        <v>1</v>
      </c>
      <c r="N167" s="104">
        <v>1</v>
      </c>
      <c r="O167" s="104">
        <v>1181</v>
      </c>
      <c r="P167" s="104">
        <v>334</v>
      </c>
      <c r="Q167" s="104" t="s">
        <v>176</v>
      </c>
      <c r="R167" s="167">
        <v>2.6</v>
      </c>
      <c r="S167" s="9"/>
      <c r="T167" s="9"/>
      <c r="U167" s="9"/>
      <c r="V167" s="9"/>
    </row>
    <row r="168" spans="1:22" ht="15">
      <c r="A168" s="133">
        <v>109</v>
      </c>
      <c r="C168" s="150"/>
      <c r="D168" s="5" t="s">
        <v>156</v>
      </c>
      <c r="E168" s="7" t="s">
        <v>14</v>
      </c>
      <c r="F168" s="7" t="s">
        <v>15</v>
      </c>
      <c r="G168" s="7">
        <v>22</v>
      </c>
      <c r="H168" s="7" t="s">
        <v>16</v>
      </c>
      <c r="I168" s="36">
        <v>0</v>
      </c>
      <c r="J168" s="9">
        <v>0</v>
      </c>
      <c r="K168" s="9">
        <v>4</v>
      </c>
      <c r="L168" s="9">
        <v>4</v>
      </c>
      <c r="M168" s="9">
        <v>4</v>
      </c>
      <c r="N168" s="104">
        <v>4</v>
      </c>
      <c r="O168" s="93">
        <v>983</v>
      </c>
      <c r="P168" s="93">
        <v>136</v>
      </c>
      <c r="Q168" s="104" t="s">
        <v>176</v>
      </c>
      <c r="R168" s="167">
        <v>2</v>
      </c>
      <c r="S168" s="9"/>
      <c r="T168" s="9"/>
      <c r="U168" s="9"/>
      <c r="V168" s="9"/>
    </row>
    <row r="169" spans="3:22" ht="15">
      <c r="C169" s="150"/>
      <c r="D169" s="3"/>
      <c r="F169" s="7"/>
      <c r="G169" s="7"/>
      <c r="H169" s="7"/>
      <c r="I169" s="36"/>
      <c r="N169" s="93"/>
      <c r="O169" s="93"/>
      <c r="P169" s="93"/>
      <c r="Q169" s="93"/>
      <c r="S169" s="9"/>
      <c r="T169" s="9"/>
      <c r="U169" s="9"/>
      <c r="V169" s="9"/>
    </row>
    <row r="170" spans="3:22" ht="15.75">
      <c r="C170" s="150" t="s">
        <v>102</v>
      </c>
      <c r="D170" s="3"/>
      <c r="F170" s="7"/>
      <c r="G170" s="7"/>
      <c r="H170" s="7"/>
      <c r="I170" s="50" t="e">
        <f>SUM(I167:I168)-#REF!-#REF!</f>
        <v>#REF!</v>
      </c>
      <c r="J170" s="50" t="e">
        <f>SUM(J167:J168)-#REF!-#REF!</f>
        <v>#REF!</v>
      </c>
      <c r="K170" s="50" t="e">
        <f>SUM(K167:K168)-#REF!-#REF!</f>
        <v>#REF!</v>
      </c>
      <c r="L170" s="50" t="e">
        <f>SUM(L167:L168)-#REF!-#REF!</f>
        <v>#REF!</v>
      </c>
      <c r="M170" s="50" t="e">
        <f>SUM(M167:M168)-#REF!-#REF!</f>
        <v>#REF!</v>
      </c>
      <c r="N170" s="119">
        <f>SUM(N167:N168)</f>
        <v>5</v>
      </c>
      <c r="O170" s="59"/>
      <c r="P170" s="59"/>
      <c r="Q170" s="59"/>
      <c r="S170" s="9"/>
      <c r="T170" s="9"/>
      <c r="U170" s="9"/>
      <c r="V170" s="9"/>
    </row>
    <row r="171" spans="3:22" ht="15">
      <c r="C171" s="150"/>
      <c r="D171" s="3"/>
      <c r="F171" s="7"/>
      <c r="G171" s="7"/>
      <c r="H171" s="7"/>
      <c r="I171" s="36"/>
      <c r="N171" s="104"/>
      <c r="O171" s="104"/>
      <c r="P171" s="104"/>
      <c r="Q171" s="104"/>
      <c r="S171" s="9"/>
      <c r="T171" s="9"/>
      <c r="U171" s="9"/>
      <c r="V171" s="9"/>
    </row>
    <row r="172" spans="1:22" ht="15">
      <c r="A172" s="133">
        <v>110</v>
      </c>
      <c r="C172" s="150" t="s">
        <v>103</v>
      </c>
      <c r="D172" s="3" t="s">
        <v>95</v>
      </c>
      <c r="E172" s="7" t="s">
        <v>14</v>
      </c>
      <c r="F172" s="7" t="s">
        <v>15</v>
      </c>
      <c r="G172" s="7">
        <v>24</v>
      </c>
      <c r="H172" s="7" t="s">
        <v>16</v>
      </c>
      <c r="I172" s="36">
        <v>1</v>
      </c>
      <c r="J172" s="9">
        <v>1</v>
      </c>
      <c r="K172" s="9">
        <v>1</v>
      </c>
      <c r="L172" s="9">
        <v>1</v>
      </c>
      <c r="M172" s="9">
        <v>1</v>
      </c>
      <c r="N172" s="104">
        <v>1</v>
      </c>
      <c r="O172" s="104">
        <v>1181</v>
      </c>
      <c r="P172" s="104">
        <v>334</v>
      </c>
      <c r="Q172" s="104" t="s">
        <v>178</v>
      </c>
      <c r="R172" s="167">
        <v>2.6</v>
      </c>
      <c r="S172" s="9"/>
      <c r="T172" s="9"/>
      <c r="U172" s="9"/>
      <c r="V172" s="9"/>
    </row>
    <row r="173" spans="1:22" ht="15">
      <c r="A173" s="133">
        <v>111</v>
      </c>
      <c r="C173" s="150"/>
      <c r="D173" s="5" t="s">
        <v>157</v>
      </c>
      <c r="E173" s="7" t="s">
        <v>14</v>
      </c>
      <c r="F173" s="7" t="s">
        <v>15</v>
      </c>
      <c r="G173" s="7">
        <v>22</v>
      </c>
      <c r="H173" s="7" t="s">
        <v>16</v>
      </c>
      <c r="I173" s="36">
        <v>0</v>
      </c>
      <c r="J173" s="9">
        <v>0</v>
      </c>
      <c r="K173" s="9">
        <v>3</v>
      </c>
      <c r="L173" s="9">
        <v>3</v>
      </c>
      <c r="M173" s="9">
        <v>3</v>
      </c>
      <c r="N173" s="104">
        <v>3</v>
      </c>
      <c r="O173" s="93">
        <v>983</v>
      </c>
      <c r="P173" s="93">
        <v>136</v>
      </c>
      <c r="Q173" s="104" t="s">
        <v>178</v>
      </c>
      <c r="R173" s="167">
        <v>2</v>
      </c>
      <c r="S173" s="9"/>
      <c r="T173" s="9"/>
      <c r="U173" s="9"/>
      <c r="V173" s="9"/>
    </row>
    <row r="174" spans="3:22" ht="15.75">
      <c r="C174" s="150"/>
      <c r="D174" s="3"/>
      <c r="F174" s="7"/>
      <c r="G174" s="7"/>
      <c r="H174" s="7"/>
      <c r="I174" s="36"/>
      <c r="M174" s="27"/>
      <c r="N174" s="93"/>
      <c r="O174" s="93"/>
      <c r="P174" s="93"/>
      <c r="Q174" s="93"/>
      <c r="S174" s="9"/>
      <c r="T174" s="9"/>
      <c r="U174" s="9"/>
      <c r="V174" s="9"/>
    </row>
    <row r="175" spans="3:22" ht="15.75">
      <c r="C175" s="150" t="s">
        <v>104</v>
      </c>
      <c r="D175" s="3"/>
      <c r="F175" s="7"/>
      <c r="G175" s="7"/>
      <c r="H175" s="7"/>
      <c r="I175" s="50" t="e">
        <f>SUM(I172:I173)-#REF!-#REF!</f>
        <v>#REF!</v>
      </c>
      <c r="J175" s="50" t="e">
        <f>SUM(J172:J173)-#REF!-#REF!</f>
        <v>#REF!</v>
      </c>
      <c r="K175" s="50" t="e">
        <f>SUM(K172:K173)-#REF!-#REF!</f>
        <v>#REF!</v>
      </c>
      <c r="L175" s="50" t="e">
        <f>SUM(L172:L173)-#REF!-#REF!</f>
        <v>#REF!</v>
      </c>
      <c r="M175" s="50" t="e">
        <f>SUM(M172:M173)-#REF!-#REF!</f>
        <v>#REF!</v>
      </c>
      <c r="N175" s="119">
        <f>SUM(N172:N173)</f>
        <v>4</v>
      </c>
      <c r="O175" s="59"/>
      <c r="P175" s="59"/>
      <c r="Q175" s="59"/>
      <c r="S175" s="9"/>
      <c r="T175" s="9"/>
      <c r="U175" s="9"/>
      <c r="V175" s="9"/>
    </row>
    <row r="176" spans="3:22" ht="15">
      <c r="C176" s="143"/>
      <c r="F176" s="7"/>
      <c r="G176" s="7"/>
      <c r="H176" s="7"/>
      <c r="I176" s="36"/>
      <c r="N176" s="104"/>
      <c r="O176" s="104"/>
      <c r="P176" s="104"/>
      <c r="Q176" s="104"/>
      <c r="S176" s="9"/>
      <c r="T176" s="9"/>
      <c r="U176" s="9"/>
      <c r="V176" s="9"/>
    </row>
    <row r="177" spans="1:22" ht="15">
      <c r="A177" s="133">
        <v>112</v>
      </c>
      <c r="C177" s="152" t="s">
        <v>105</v>
      </c>
      <c r="D177" s="32" t="s">
        <v>95</v>
      </c>
      <c r="E177" s="7" t="s">
        <v>14</v>
      </c>
      <c r="F177" s="33" t="s">
        <v>15</v>
      </c>
      <c r="G177" s="33">
        <v>23</v>
      </c>
      <c r="H177" s="33" t="s">
        <v>16</v>
      </c>
      <c r="I177" s="38">
        <v>1</v>
      </c>
      <c r="J177" s="9">
        <v>1</v>
      </c>
      <c r="K177" s="9">
        <v>1</v>
      </c>
      <c r="L177" s="9">
        <v>1</v>
      </c>
      <c r="M177" s="9">
        <v>1</v>
      </c>
      <c r="N177" s="101">
        <v>1</v>
      </c>
      <c r="O177" s="101">
        <v>1034</v>
      </c>
      <c r="P177" s="101">
        <v>226</v>
      </c>
      <c r="Q177" s="101" t="s">
        <v>177</v>
      </c>
      <c r="R177" s="167">
        <v>2.8</v>
      </c>
      <c r="S177" s="9"/>
      <c r="T177" s="9"/>
      <c r="U177" s="9"/>
      <c r="V177" s="9"/>
    </row>
    <row r="178" spans="1:22" ht="15">
      <c r="A178" s="133">
        <v>113</v>
      </c>
      <c r="C178" s="153"/>
      <c r="D178" s="32" t="s">
        <v>156</v>
      </c>
      <c r="E178" s="7" t="s">
        <v>14</v>
      </c>
      <c r="F178" s="33" t="s">
        <v>15</v>
      </c>
      <c r="G178" s="33">
        <v>22</v>
      </c>
      <c r="H178" s="33" t="s">
        <v>16</v>
      </c>
      <c r="I178" s="38">
        <v>0</v>
      </c>
      <c r="J178" s="9">
        <v>0</v>
      </c>
      <c r="K178" s="9">
        <v>0</v>
      </c>
      <c r="L178" s="9">
        <v>0</v>
      </c>
      <c r="M178" s="9">
        <v>1</v>
      </c>
      <c r="N178" s="93">
        <v>1</v>
      </c>
      <c r="O178" s="93">
        <v>983</v>
      </c>
      <c r="P178" s="93">
        <v>136</v>
      </c>
      <c r="Q178" s="92" t="s">
        <v>177</v>
      </c>
      <c r="R178" s="167">
        <v>2</v>
      </c>
      <c r="S178" s="9"/>
      <c r="T178" s="9"/>
      <c r="U178" s="9"/>
      <c r="V178" s="9"/>
    </row>
    <row r="179" spans="3:22" ht="15">
      <c r="C179" s="153"/>
      <c r="D179" s="32"/>
      <c r="E179" s="32"/>
      <c r="F179" s="32"/>
      <c r="H179" s="32"/>
      <c r="I179" s="55"/>
      <c r="N179" s="93"/>
      <c r="O179" s="93"/>
      <c r="P179" s="93"/>
      <c r="Q179" s="93"/>
      <c r="S179" s="9"/>
      <c r="T179" s="9"/>
      <c r="U179" s="9"/>
      <c r="V179" s="9"/>
    </row>
    <row r="180" spans="3:22" ht="15.75">
      <c r="C180" s="152" t="s">
        <v>106</v>
      </c>
      <c r="D180" s="32"/>
      <c r="E180" s="32"/>
      <c r="F180" s="32"/>
      <c r="H180" s="32"/>
      <c r="I180" s="56" t="e">
        <f>SUM(I177:I178)-#REF!</f>
        <v>#REF!</v>
      </c>
      <c r="J180" s="56" t="e">
        <f>SUM(J177:J178)-#REF!</f>
        <v>#REF!</v>
      </c>
      <c r="K180" s="56" t="e">
        <f>SUM(K177:K178)-#REF!</f>
        <v>#REF!</v>
      </c>
      <c r="L180" s="56" t="e">
        <f>SUM(L177:L178)-#REF!</f>
        <v>#REF!</v>
      </c>
      <c r="M180" s="56" t="e">
        <f>SUM(M177:M178)-#REF!</f>
        <v>#REF!</v>
      </c>
      <c r="N180" s="119">
        <f>SUM(N177:N178)</f>
        <v>2</v>
      </c>
      <c r="O180" s="111"/>
      <c r="P180" s="111"/>
      <c r="Q180" s="111"/>
      <c r="S180" s="9"/>
      <c r="T180" s="9"/>
      <c r="U180" s="9"/>
      <c r="V180" s="9"/>
    </row>
    <row r="181" spans="9:22" ht="15.75">
      <c r="I181" s="47"/>
      <c r="N181" s="102"/>
      <c r="O181" s="97"/>
      <c r="P181" s="97"/>
      <c r="Q181" s="97"/>
      <c r="S181" s="9"/>
      <c r="T181" s="9"/>
      <c r="U181" s="9"/>
      <c r="V181" s="9"/>
    </row>
    <row r="182" spans="3:22" ht="15.75">
      <c r="C182" s="143" t="s">
        <v>107</v>
      </c>
      <c r="I182" s="47" t="e">
        <f aca="true" t="shared" si="15" ref="I182:N182">+I149+I152+I164+I170+I175+I180</f>
        <v>#REF!</v>
      </c>
      <c r="J182" s="47" t="e">
        <f t="shared" si="15"/>
        <v>#REF!</v>
      </c>
      <c r="K182" s="47" t="e">
        <f t="shared" si="15"/>
        <v>#REF!</v>
      </c>
      <c r="L182" s="47" t="e">
        <f t="shared" si="15"/>
        <v>#REF!</v>
      </c>
      <c r="M182" s="47" t="e">
        <f t="shared" si="15"/>
        <v>#REF!</v>
      </c>
      <c r="N182" s="102">
        <f t="shared" si="15"/>
        <v>33</v>
      </c>
      <c r="O182" s="97"/>
      <c r="P182" s="97"/>
      <c r="Q182" s="97"/>
      <c r="S182" s="9"/>
      <c r="T182" s="9"/>
      <c r="U182" s="9"/>
      <c r="V182" s="9"/>
    </row>
    <row r="183" spans="3:22" ht="15.75">
      <c r="C183" s="143"/>
      <c r="I183" s="47"/>
      <c r="N183" s="97"/>
      <c r="O183" s="97"/>
      <c r="P183" s="97"/>
      <c r="Q183" s="97"/>
      <c r="S183" s="9"/>
      <c r="T183" s="9"/>
      <c r="U183" s="9"/>
      <c r="V183" s="9"/>
    </row>
    <row r="184" spans="3:22" ht="15.75">
      <c r="C184" s="143"/>
      <c r="I184" s="47"/>
      <c r="N184" s="97"/>
      <c r="O184" s="97"/>
      <c r="P184" s="97"/>
      <c r="Q184" s="97"/>
      <c r="S184" s="9"/>
      <c r="T184" s="9"/>
      <c r="U184" s="9"/>
      <c r="V184" s="9"/>
    </row>
  </sheetData>
  <printOptions/>
  <pageMargins left="0.2" right="0.23" top="0.7875" bottom="0.6277777777777778" header="0" footer="0"/>
  <pageSetup fitToHeight="5" fitToWidth="1" horizontalDpi="300" verticalDpi="300" orientation="portrait" paperSize="9" scale="63" r:id="rId1"/>
  <headerFooter alignWithMargins="0">
    <oddHeader>&amp;L&amp;A&amp;CPROPUESTA DE RPT UNIVERSIDAD DE CADIZ</oddHeader>
    <oddFooter>&amp;L&amp;D&amp;C&amp;F&amp;R&amp;P</oddFoot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showOutlineSymbols="0" zoomScale="87" zoomScaleNormal="87" workbookViewId="0" topLeftCell="A63">
      <selection activeCell="D63" sqref="D63"/>
    </sheetView>
  </sheetViews>
  <sheetFormatPr defaultColWidth="11.5546875" defaultRowHeight="15"/>
  <cols>
    <col min="1" max="1" width="4.88671875" style="0" bestFit="1" customWidth="1"/>
    <col min="2" max="2" width="21.3359375" style="137" customWidth="1"/>
    <col min="3" max="3" width="20.4453125" style="137" bestFit="1" customWidth="1"/>
    <col min="4" max="4" width="29.6640625" style="0" bestFit="1" customWidth="1"/>
    <col min="5" max="5" width="6.5546875" style="7" customWidth="1"/>
    <col min="6" max="7" width="5.6640625" style="0" customWidth="1"/>
    <col min="8" max="8" width="5.5546875" style="7" customWidth="1"/>
    <col min="9" max="9" width="7.88671875" style="35" hidden="1" customWidth="1"/>
    <col min="10" max="12" width="7.88671875" style="0" hidden="1" customWidth="1"/>
    <col min="13" max="13" width="0.9921875" style="0" hidden="1" customWidth="1"/>
    <col min="14" max="14" width="6.6640625" style="40" customWidth="1"/>
    <col min="15" max="15" width="6.77734375" style="40" customWidth="1"/>
    <col min="16" max="16" width="8.4453125" style="40" hidden="1" customWidth="1"/>
    <col min="17" max="17" width="8.4453125" style="40" customWidth="1"/>
    <col min="18" max="18" width="9.10546875" style="167" bestFit="1" customWidth="1"/>
    <col min="19" max="19" width="14.4453125" style="0" customWidth="1"/>
    <col min="20" max="16384" width="9.6640625" style="0" customWidth="1"/>
  </cols>
  <sheetData>
    <row r="1" spans="1:18" ht="17.25" thickBot="1" thickTop="1">
      <c r="A1" s="131" t="s">
        <v>7</v>
      </c>
      <c r="B1" s="164" t="s">
        <v>0</v>
      </c>
      <c r="C1" s="165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62" t="s">
        <v>8</v>
      </c>
      <c r="J1" s="73">
        <v>2000</v>
      </c>
      <c r="K1" s="73">
        <v>2001</v>
      </c>
      <c r="L1" s="73">
        <v>2002</v>
      </c>
      <c r="M1" s="73">
        <v>2003</v>
      </c>
      <c r="N1" s="115" t="s">
        <v>7</v>
      </c>
      <c r="O1" s="113" t="s">
        <v>161</v>
      </c>
      <c r="P1" s="123" t="s">
        <v>162</v>
      </c>
      <c r="Q1" s="114" t="s">
        <v>174</v>
      </c>
      <c r="R1" s="134" t="s">
        <v>189</v>
      </c>
    </row>
    <row r="2" spans="2:18" ht="15.75" thickTop="1">
      <c r="B2" s="156"/>
      <c r="C2" s="156"/>
      <c r="D2" s="22"/>
      <c r="E2" s="24"/>
      <c r="F2" s="22"/>
      <c r="G2" s="22"/>
      <c r="H2" s="24"/>
      <c r="I2" s="63"/>
      <c r="J2" s="22"/>
      <c r="K2" s="22"/>
      <c r="L2" s="22"/>
      <c r="M2" s="22"/>
      <c r="N2" s="116"/>
      <c r="O2" s="90"/>
      <c r="P2" s="90"/>
      <c r="Q2" s="90"/>
      <c r="R2" s="166"/>
    </row>
    <row r="3" spans="1:18" ht="15">
      <c r="A3">
        <v>114</v>
      </c>
      <c r="B3" s="157" t="s">
        <v>101</v>
      </c>
      <c r="C3" s="158" t="s">
        <v>108</v>
      </c>
      <c r="D3" s="15" t="s">
        <v>75</v>
      </c>
      <c r="E3" s="17" t="s">
        <v>14</v>
      </c>
      <c r="F3" s="19" t="s">
        <v>15</v>
      </c>
      <c r="G3" s="16">
        <v>26</v>
      </c>
      <c r="H3" s="19" t="s">
        <v>16</v>
      </c>
      <c r="I3" s="64">
        <v>1</v>
      </c>
      <c r="J3" s="16">
        <v>1</v>
      </c>
      <c r="K3" s="16">
        <v>1</v>
      </c>
      <c r="L3" s="16">
        <v>1</v>
      </c>
      <c r="M3" s="16">
        <v>1</v>
      </c>
      <c r="N3" s="93">
        <v>1</v>
      </c>
      <c r="O3" s="93">
        <v>2245</v>
      </c>
      <c r="P3" s="93">
        <v>392</v>
      </c>
      <c r="Q3" s="92" t="s">
        <v>176</v>
      </c>
      <c r="R3" s="166">
        <v>5</v>
      </c>
    </row>
    <row r="4" spans="1:18" ht="15">
      <c r="A4">
        <v>115</v>
      </c>
      <c r="B4" s="159"/>
      <c r="C4" s="160"/>
      <c r="D4" s="13" t="s">
        <v>109</v>
      </c>
      <c r="E4" s="19" t="s">
        <v>14</v>
      </c>
      <c r="F4" s="19" t="s">
        <v>15</v>
      </c>
      <c r="G4" s="16">
        <v>24</v>
      </c>
      <c r="H4" s="19" t="s">
        <v>16</v>
      </c>
      <c r="I4" s="65">
        <v>0</v>
      </c>
      <c r="J4" s="18">
        <v>0</v>
      </c>
      <c r="K4" s="18">
        <v>1</v>
      </c>
      <c r="L4" s="18">
        <v>1</v>
      </c>
      <c r="M4" s="18">
        <v>1</v>
      </c>
      <c r="N4" s="93">
        <v>1</v>
      </c>
      <c r="O4" s="93">
        <v>1181</v>
      </c>
      <c r="P4" s="93">
        <v>334</v>
      </c>
      <c r="Q4" s="92" t="s">
        <v>176</v>
      </c>
      <c r="R4" s="166">
        <v>6</v>
      </c>
    </row>
    <row r="5" spans="1:18" ht="15">
      <c r="A5">
        <v>116</v>
      </c>
      <c r="B5" s="159"/>
      <c r="C5" s="160"/>
      <c r="D5" s="13" t="s">
        <v>110</v>
      </c>
      <c r="E5" s="19" t="s">
        <v>14</v>
      </c>
      <c r="F5" s="19" t="s">
        <v>15</v>
      </c>
      <c r="G5" s="16">
        <v>24</v>
      </c>
      <c r="H5" s="19" t="s">
        <v>16</v>
      </c>
      <c r="I5" s="65">
        <v>0</v>
      </c>
      <c r="J5" s="18">
        <v>0</v>
      </c>
      <c r="K5" s="18">
        <v>1</v>
      </c>
      <c r="L5" s="18">
        <v>1</v>
      </c>
      <c r="M5" s="18">
        <v>1</v>
      </c>
      <c r="N5" s="93">
        <v>1</v>
      </c>
      <c r="O5" s="93">
        <v>1181</v>
      </c>
      <c r="P5" s="93">
        <v>334</v>
      </c>
      <c r="Q5" s="92" t="s">
        <v>176</v>
      </c>
      <c r="R5" s="166">
        <v>6</v>
      </c>
    </row>
    <row r="6" spans="1:18" ht="15">
      <c r="A6">
        <v>117</v>
      </c>
      <c r="B6" s="159"/>
      <c r="C6" s="160"/>
      <c r="D6" s="13" t="s">
        <v>154</v>
      </c>
      <c r="E6" s="19" t="s">
        <v>14</v>
      </c>
      <c r="F6" s="19" t="s">
        <v>15</v>
      </c>
      <c r="G6" s="16">
        <v>24</v>
      </c>
      <c r="H6" s="19" t="s">
        <v>16</v>
      </c>
      <c r="I6" s="65">
        <v>0</v>
      </c>
      <c r="J6" s="18">
        <v>0</v>
      </c>
      <c r="K6" s="89">
        <v>1</v>
      </c>
      <c r="L6" s="18">
        <v>1</v>
      </c>
      <c r="M6" s="18">
        <v>1</v>
      </c>
      <c r="N6" s="93">
        <v>1</v>
      </c>
      <c r="O6" s="93">
        <v>1181</v>
      </c>
      <c r="P6" s="93">
        <v>334</v>
      </c>
      <c r="Q6" s="92" t="s">
        <v>176</v>
      </c>
      <c r="R6" s="166">
        <v>6</v>
      </c>
    </row>
    <row r="7" spans="1:18" ht="15">
      <c r="A7">
        <v>118</v>
      </c>
      <c r="B7" s="159"/>
      <c r="C7" s="160"/>
      <c r="D7" s="13" t="s">
        <v>17</v>
      </c>
      <c r="E7" s="19" t="s">
        <v>14</v>
      </c>
      <c r="F7" s="19" t="s">
        <v>16</v>
      </c>
      <c r="G7" s="16">
        <v>20</v>
      </c>
      <c r="H7" s="19" t="s">
        <v>16</v>
      </c>
      <c r="I7" s="65">
        <v>6</v>
      </c>
      <c r="J7" s="18">
        <v>6</v>
      </c>
      <c r="K7" s="18">
        <v>6</v>
      </c>
      <c r="L7" s="18">
        <v>7</v>
      </c>
      <c r="M7" s="18">
        <v>7</v>
      </c>
      <c r="N7" s="93">
        <v>7</v>
      </c>
      <c r="O7" s="93">
        <v>767</v>
      </c>
      <c r="P7" s="93">
        <v>136</v>
      </c>
      <c r="Q7" s="92" t="s">
        <v>176</v>
      </c>
      <c r="R7" s="166"/>
    </row>
    <row r="8" spans="1:18" ht="15">
      <c r="A8">
        <v>119</v>
      </c>
      <c r="B8" s="161"/>
      <c r="C8" s="160"/>
      <c r="D8" t="s">
        <v>20</v>
      </c>
      <c r="E8" s="7" t="s">
        <v>14</v>
      </c>
      <c r="F8" s="6" t="s">
        <v>21</v>
      </c>
      <c r="G8" s="6" t="s">
        <v>136</v>
      </c>
      <c r="H8" s="6" t="s">
        <v>16</v>
      </c>
      <c r="I8" s="64">
        <v>14</v>
      </c>
      <c r="J8" s="16">
        <v>14</v>
      </c>
      <c r="K8" s="16">
        <v>14</v>
      </c>
      <c r="L8" s="16">
        <v>14</v>
      </c>
      <c r="M8" s="16">
        <v>14</v>
      </c>
      <c r="N8" s="93">
        <v>14</v>
      </c>
      <c r="O8" s="93">
        <v>542</v>
      </c>
      <c r="P8" s="93">
        <v>136</v>
      </c>
      <c r="Q8" s="92" t="s">
        <v>176</v>
      </c>
      <c r="R8" s="166"/>
    </row>
    <row r="9" spans="1:18" ht="15">
      <c r="A9">
        <v>120</v>
      </c>
      <c r="B9" s="157"/>
      <c r="C9" s="158" t="s">
        <v>111</v>
      </c>
      <c r="D9" s="15" t="s">
        <v>112</v>
      </c>
      <c r="E9" s="17" t="s">
        <v>14</v>
      </c>
      <c r="F9" s="16" t="s">
        <v>21</v>
      </c>
      <c r="G9" s="16">
        <v>18</v>
      </c>
      <c r="H9" s="19" t="s">
        <v>19</v>
      </c>
      <c r="I9" s="64">
        <v>5</v>
      </c>
      <c r="J9" s="16">
        <v>5</v>
      </c>
      <c r="K9" s="16">
        <v>5</v>
      </c>
      <c r="L9" s="16">
        <v>5</v>
      </c>
      <c r="M9" s="16">
        <v>5</v>
      </c>
      <c r="N9" s="93">
        <v>5</v>
      </c>
      <c r="O9" s="93">
        <v>642</v>
      </c>
      <c r="P9" s="93">
        <v>136</v>
      </c>
      <c r="Q9" s="92" t="s">
        <v>176</v>
      </c>
      <c r="R9" s="166"/>
    </row>
    <row r="10" spans="1:18" ht="15">
      <c r="A10">
        <v>121</v>
      </c>
      <c r="B10" s="161"/>
      <c r="C10" s="158" t="s">
        <v>113</v>
      </c>
      <c r="D10" s="15" t="s">
        <v>29</v>
      </c>
      <c r="E10" s="17" t="s">
        <v>14</v>
      </c>
      <c r="F10" s="19" t="s">
        <v>21</v>
      </c>
      <c r="G10" s="16">
        <v>18</v>
      </c>
      <c r="H10" s="19" t="s">
        <v>16</v>
      </c>
      <c r="I10" s="64">
        <v>17</v>
      </c>
      <c r="J10" s="16">
        <v>17</v>
      </c>
      <c r="K10" s="16">
        <v>17</v>
      </c>
      <c r="L10" s="16">
        <v>17</v>
      </c>
      <c r="M10" s="16">
        <v>17</v>
      </c>
      <c r="N10" s="93">
        <v>17</v>
      </c>
      <c r="O10" s="93">
        <v>642</v>
      </c>
      <c r="P10" s="93">
        <v>136</v>
      </c>
      <c r="Q10" s="92" t="s">
        <v>176</v>
      </c>
      <c r="R10" s="166"/>
    </row>
    <row r="11" spans="1:17" ht="15">
      <c r="A11">
        <v>122</v>
      </c>
      <c r="B11" s="161"/>
      <c r="C11" s="158" t="s">
        <v>50</v>
      </c>
      <c r="D11" s="15" t="s">
        <v>51</v>
      </c>
      <c r="E11" s="17" t="s">
        <v>14</v>
      </c>
      <c r="F11" s="16" t="s">
        <v>52</v>
      </c>
      <c r="G11" s="16">
        <v>14</v>
      </c>
      <c r="H11" s="19" t="s">
        <v>16</v>
      </c>
      <c r="I11" s="64">
        <v>4</v>
      </c>
      <c r="J11" s="16">
        <v>4</v>
      </c>
      <c r="K11" s="16">
        <v>4</v>
      </c>
      <c r="L11" s="16">
        <v>4</v>
      </c>
      <c r="M11" s="16">
        <v>4</v>
      </c>
      <c r="N11" s="93">
        <v>4</v>
      </c>
      <c r="O11" s="93">
        <v>927</v>
      </c>
      <c r="P11" s="93">
        <v>221</v>
      </c>
      <c r="Q11" s="92" t="s">
        <v>176</v>
      </c>
    </row>
    <row r="12" spans="1:18" ht="15">
      <c r="A12">
        <v>123</v>
      </c>
      <c r="B12" s="161"/>
      <c r="C12" s="162"/>
      <c r="D12" s="15" t="s">
        <v>116</v>
      </c>
      <c r="E12" s="17" t="s">
        <v>14</v>
      </c>
      <c r="F12" s="16" t="s">
        <v>52</v>
      </c>
      <c r="G12" s="16">
        <v>14</v>
      </c>
      <c r="H12" s="19" t="s">
        <v>16</v>
      </c>
      <c r="I12" s="64">
        <v>1</v>
      </c>
      <c r="J12" s="16">
        <v>1</v>
      </c>
      <c r="K12" s="16">
        <v>1</v>
      </c>
      <c r="L12" s="16">
        <v>1</v>
      </c>
      <c r="M12" s="16">
        <v>1</v>
      </c>
      <c r="N12" s="93">
        <v>1</v>
      </c>
      <c r="O12" s="93">
        <v>425</v>
      </c>
      <c r="P12" s="93">
        <v>136</v>
      </c>
      <c r="Q12" s="92" t="s">
        <v>176</v>
      </c>
      <c r="R12" s="166"/>
    </row>
    <row r="13" spans="2:19" ht="15.75">
      <c r="B13" s="161"/>
      <c r="C13" s="158"/>
      <c r="D13" s="15"/>
      <c r="E13" s="17"/>
      <c r="F13" s="15"/>
      <c r="G13" s="15"/>
      <c r="H13" s="17"/>
      <c r="I13" s="67" t="e">
        <f>SUM(I3:I12)-#REF!</f>
        <v>#REF!</v>
      </c>
      <c r="J13" s="67" t="e">
        <f>SUM(J3:J12)-#REF!</f>
        <v>#REF!</v>
      </c>
      <c r="K13" s="67" t="e">
        <f>SUM(K3:K12)-#REF!</f>
        <v>#REF!</v>
      </c>
      <c r="L13" s="67" t="e">
        <f>SUM(L3:L12)-#REF!</f>
        <v>#REF!</v>
      </c>
      <c r="M13" s="67" t="e">
        <f>SUM(M3:M12)-#REF!</f>
        <v>#REF!</v>
      </c>
      <c r="N13" s="94">
        <f>SUM(N3:N12)</f>
        <v>52</v>
      </c>
      <c r="O13" s="117"/>
      <c r="P13" s="117"/>
      <c r="Q13" s="117"/>
      <c r="R13" s="166"/>
      <c r="S13" s="9"/>
    </row>
    <row r="14" spans="2:18" ht="15.75">
      <c r="B14" s="161"/>
      <c r="C14" s="158"/>
      <c r="D14" s="10"/>
      <c r="E14" s="17"/>
      <c r="F14" s="11"/>
      <c r="G14" s="11"/>
      <c r="H14" s="19"/>
      <c r="I14" s="67"/>
      <c r="J14" s="12"/>
      <c r="K14" s="12"/>
      <c r="L14" s="12"/>
      <c r="M14" s="12"/>
      <c r="N14" s="117"/>
      <c r="O14" s="117"/>
      <c r="P14" s="117"/>
      <c r="Q14" s="117"/>
      <c r="R14" s="166"/>
    </row>
    <row r="15" spans="2:3" ht="15">
      <c r="B15" s="150" t="s">
        <v>117</v>
      </c>
      <c r="C15" s="142"/>
    </row>
    <row r="16" spans="2:18" ht="15">
      <c r="B16" s="158"/>
      <c r="C16" s="162"/>
      <c r="D16" s="15"/>
      <c r="E16" s="17"/>
      <c r="F16" s="15"/>
      <c r="G16" s="15"/>
      <c r="H16" s="17"/>
      <c r="I16" s="68"/>
      <c r="J16" s="15"/>
      <c r="K16" s="15"/>
      <c r="L16" s="15"/>
      <c r="M16" s="15"/>
      <c r="N16" s="98"/>
      <c r="O16" s="98"/>
      <c r="P16" s="98"/>
      <c r="Q16" s="98"/>
      <c r="R16" s="166"/>
    </row>
    <row r="17" spans="1:18" ht="15">
      <c r="A17">
        <v>124</v>
      </c>
      <c r="B17" s="163" t="s">
        <v>118</v>
      </c>
      <c r="C17" s="158" t="s">
        <v>74</v>
      </c>
      <c r="D17" s="15" t="s">
        <v>119</v>
      </c>
      <c r="E17" s="17" t="s">
        <v>14</v>
      </c>
      <c r="F17" s="16" t="s">
        <v>15</v>
      </c>
      <c r="G17" s="16">
        <v>24</v>
      </c>
      <c r="H17" s="19" t="s">
        <v>16</v>
      </c>
      <c r="I17" s="64">
        <v>1</v>
      </c>
      <c r="J17" s="16">
        <v>1</v>
      </c>
      <c r="K17" s="16">
        <v>1</v>
      </c>
      <c r="L17" s="16">
        <v>1</v>
      </c>
      <c r="M17" s="16">
        <v>1</v>
      </c>
      <c r="N17" s="93">
        <v>1</v>
      </c>
      <c r="O17" s="93">
        <v>1181</v>
      </c>
      <c r="P17" s="93">
        <v>334</v>
      </c>
      <c r="Q17" s="92" t="s">
        <v>178</v>
      </c>
      <c r="R17" s="166">
        <v>6</v>
      </c>
    </row>
    <row r="18" spans="1:18" ht="15">
      <c r="A18">
        <v>125</v>
      </c>
      <c r="B18" s="161"/>
      <c r="C18" s="158" t="s">
        <v>120</v>
      </c>
      <c r="D18" s="15" t="s">
        <v>17</v>
      </c>
      <c r="E18" s="17" t="s">
        <v>14</v>
      </c>
      <c r="F18" s="16" t="s">
        <v>16</v>
      </c>
      <c r="G18" s="16">
        <v>20</v>
      </c>
      <c r="H18" s="19" t="s">
        <v>16</v>
      </c>
      <c r="I18" s="64">
        <v>2</v>
      </c>
      <c r="J18" s="16">
        <v>2</v>
      </c>
      <c r="K18" s="16">
        <v>2</v>
      </c>
      <c r="L18" s="16">
        <v>2</v>
      </c>
      <c r="M18" s="16">
        <v>2</v>
      </c>
      <c r="N18" s="93">
        <v>2</v>
      </c>
      <c r="O18" s="93">
        <v>767</v>
      </c>
      <c r="P18" s="93">
        <v>136</v>
      </c>
      <c r="Q18" s="92" t="s">
        <v>178</v>
      </c>
      <c r="R18" s="166"/>
    </row>
    <row r="19" spans="1:18" ht="15">
      <c r="A19">
        <v>126</v>
      </c>
      <c r="B19" s="161"/>
      <c r="C19" s="158"/>
      <c r="D19" t="s">
        <v>20</v>
      </c>
      <c r="E19" s="7" t="s">
        <v>14</v>
      </c>
      <c r="F19" s="6" t="s">
        <v>21</v>
      </c>
      <c r="G19" s="6" t="s">
        <v>136</v>
      </c>
      <c r="H19" s="6" t="s">
        <v>16</v>
      </c>
      <c r="I19" s="64">
        <v>5</v>
      </c>
      <c r="J19" s="16">
        <v>5</v>
      </c>
      <c r="K19" s="16">
        <v>5</v>
      </c>
      <c r="L19" s="16">
        <v>5</v>
      </c>
      <c r="M19" s="16">
        <v>5</v>
      </c>
      <c r="N19" s="93">
        <v>5</v>
      </c>
      <c r="O19" s="93">
        <v>542</v>
      </c>
      <c r="P19" s="93">
        <v>136</v>
      </c>
      <c r="Q19" s="92" t="s">
        <v>178</v>
      </c>
      <c r="R19" s="166"/>
    </row>
    <row r="20" spans="1:18" ht="15">
      <c r="A20">
        <v>127</v>
      </c>
      <c r="B20" s="163"/>
      <c r="C20" s="158" t="s">
        <v>114</v>
      </c>
      <c r="D20" s="15" t="s">
        <v>115</v>
      </c>
      <c r="E20" s="17" t="s">
        <v>14</v>
      </c>
      <c r="F20" s="16" t="s">
        <v>21</v>
      </c>
      <c r="G20" s="16">
        <v>18</v>
      </c>
      <c r="H20" s="19" t="s">
        <v>19</v>
      </c>
      <c r="I20" s="64">
        <v>1</v>
      </c>
      <c r="J20" s="16">
        <v>1</v>
      </c>
      <c r="K20" s="16">
        <v>1</v>
      </c>
      <c r="L20" s="16">
        <v>1</v>
      </c>
      <c r="M20" s="16">
        <v>1</v>
      </c>
      <c r="N20" s="93">
        <v>1</v>
      </c>
      <c r="O20" s="93">
        <v>642</v>
      </c>
      <c r="P20" s="93">
        <v>136</v>
      </c>
      <c r="Q20" s="92" t="s">
        <v>178</v>
      </c>
      <c r="R20" s="166"/>
    </row>
    <row r="21" spans="1:18" ht="15">
      <c r="A21">
        <v>128</v>
      </c>
      <c r="B21" s="161"/>
      <c r="C21" s="158" t="s">
        <v>113</v>
      </c>
      <c r="D21" s="98" t="s">
        <v>163</v>
      </c>
      <c r="E21" s="19" t="s">
        <v>14</v>
      </c>
      <c r="F21" s="16" t="s">
        <v>21</v>
      </c>
      <c r="G21" s="16">
        <v>18</v>
      </c>
      <c r="H21" s="19" t="s">
        <v>16</v>
      </c>
      <c r="I21" s="64">
        <v>4</v>
      </c>
      <c r="J21" s="16">
        <v>4</v>
      </c>
      <c r="K21" s="16">
        <v>4</v>
      </c>
      <c r="L21" s="16">
        <v>4</v>
      </c>
      <c r="M21" s="16">
        <v>4</v>
      </c>
      <c r="N21" s="93">
        <v>4</v>
      </c>
      <c r="O21" s="93">
        <v>642</v>
      </c>
      <c r="P21" s="93">
        <v>136</v>
      </c>
      <c r="Q21" s="92" t="s">
        <v>178</v>
      </c>
      <c r="R21" s="166"/>
    </row>
    <row r="22" spans="1:17" ht="15">
      <c r="A22">
        <v>129</v>
      </c>
      <c r="B22" s="161"/>
      <c r="C22" s="158" t="s">
        <v>50</v>
      </c>
      <c r="D22" s="14" t="s">
        <v>51</v>
      </c>
      <c r="E22" s="19" t="s">
        <v>14</v>
      </c>
      <c r="F22" s="19" t="s">
        <v>52</v>
      </c>
      <c r="G22" s="16">
        <v>14</v>
      </c>
      <c r="H22" s="19" t="s">
        <v>16</v>
      </c>
      <c r="I22" s="64">
        <v>1</v>
      </c>
      <c r="J22" s="16">
        <v>1</v>
      </c>
      <c r="K22" s="16">
        <v>1</v>
      </c>
      <c r="L22" s="16">
        <v>1</v>
      </c>
      <c r="M22" s="16">
        <v>1</v>
      </c>
      <c r="N22" s="93">
        <v>1</v>
      </c>
      <c r="O22" s="93">
        <v>927</v>
      </c>
      <c r="P22" s="93">
        <v>221</v>
      </c>
      <c r="Q22" s="92" t="s">
        <v>178</v>
      </c>
    </row>
    <row r="23" spans="1:18" ht="15">
      <c r="A23">
        <v>130</v>
      </c>
      <c r="B23" s="161"/>
      <c r="C23" s="162"/>
      <c r="D23" s="14" t="s">
        <v>121</v>
      </c>
      <c r="E23" s="19" t="s">
        <v>14</v>
      </c>
      <c r="F23" s="19" t="s">
        <v>52</v>
      </c>
      <c r="G23" s="16">
        <v>14</v>
      </c>
      <c r="H23" s="19" t="s">
        <v>16</v>
      </c>
      <c r="I23" s="64">
        <v>2</v>
      </c>
      <c r="J23" s="16">
        <v>2</v>
      </c>
      <c r="K23" s="16">
        <v>2</v>
      </c>
      <c r="L23" s="16">
        <v>2</v>
      </c>
      <c r="M23" s="16">
        <v>2</v>
      </c>
      <c r="N23" s="93">
        <v>2</v>
      </c>
      <c r="O23" s="93">
        <v>425</v>
      </c>
      <c r="P23" s="93">
        <v>136</v>
      </c>
      <c r="Q23" s="92" t="s">
        <v>178</v>
      </c>
      <c r="R23" s="166"/>
    </row>
    <row r="24" spans="2:18" ht="15.75">
      <c r="B24" s="161"/>
      <c r="C24" s="162"/>
      <c r="D24" s="14"/>
      <c r="E24" s="16"/>
      <c r="F24" s="16"/>
      <c r="G24" s="16"/>
      <c r="H24" s="16"/>
      <c r="I24" s="66">
        <f aca="true" t="shared" si="0" ref="I24:N24">SUM(I17:I23)</f>
        <v>16</v>
      </c>
      <c r="J24" s="66">
        <f t="shared" si="0"/>
        <v>16</v>
      </c>
      <c r="K24" s="66">
        <f t="shared" si="0"/>
        <v>16</v>
      </c>
      <c r="L24" s="66">
        <f t="shared" si="0"/>
        <v>16</v>
      </c>
      <c r="M24" s="66">
        <f t="shared" si="0"/>
        <v>16</v>
      </c>
      <c r="N24" s="102">
        <f t="shared" si="0"/>
        <v>16</v>
      </c>
      <c r="O24" s="97"/>
      <c r="P24" s="97"/>
      <c r="Q24" s="97"/>
      <c r="R24" s="166"/>
    </row>
    <row r="25" spans="2:18" ht="15">
      <c r="B25" s="161"/>
      <c r="C25" s="162"/>
      <c r="D25" s="15"/>
      <c r="E25" s="17"/>
      <c r="F25" s="16"/>
      <c r="G25" s="16"/>
      <c r="H25" s="16"/>
      <c r="I25" s="65"/>
      <c r="J25" s="18"/>
      <c r="K25" s="18"/>
      <c r="L25" s="18"/>
      <c r="M25" s="18"/>
      <c r="N25" s="89"/>
      <c r="O25" s="89"/>
      <c r="P25" s="89"/>
      <c r="Q25" s="89"/>
      <c r="R25" s="166"/>
    </row>
    <row r="26" spans="1:18" ht="15">
      <c r="A26">
        <v>131</v>
      </c>
      <c r="B26" s="163" t="s">
        <v>122</v>
      </c>
      <c r="C26" s="158" t="s">
        <v>123</v>
      </c>
      <c r="D26" s="15" t="s">
        <v>17</v>
      </c>
      <c r="E26" s="17" t="s">
        <v>14</v>
      </c>
      <c r="F26" s="16" t="s">
        <v>16</v>
      </c>
      <c r="G26" s="16">
        <v>20</v>
      </c>
      <c r="H26" s="19" t="s">
        <v>16</v>
      </c>
      <c r="I26" s="64">
        <v>2</v>
      </c>
      <c r="J26" s="16">
        <v>2</v>
      </c>
      <c r="K26" s="16">
        <v>2</v>
      </c>
      <c r="L26" s="16">
        <v>2</v>
      </c>
      <c r="M26" s="16">
        <v>2</v>
      </c>
      <c r="N26" s="93">
        <v>2</v>
      </c>
      <c r="O26" s="93">
        <v>767</v>
      </c>
      <c r="P26" s="93">
        <v>136</v>
      </c>
      <c r="Q26" s="92" t="s">
        <v>178</v>
      </c>
      <c r="R26" s="166"/>
    </row>
    <row r="27" spans="1:18" ht="15">
      <c r="A27">
        <v>132</v>
      </c>
      <c r="B27" s="161"/>
      <c r="C27" s="158" t="s">
        <v>114</v>
      </c>
      <c r="D27" s="15" t="s">
        <v>115</v>
      </c>
      <c r="E27" s="17" t="s">
        <v>14</v>
      </c>
      <c r="F27" s="16" t="s">
        <v>21</v>
      </c>
      <c r="G27" s="16">
        <v>18</v>
      </c>
      <c r="H27" s="19" t="s">
        <v>19</v>
      </c>
      <c r="I27" s="64">
        <v>1</v>
      </c>
      <c r="J27" s="16">
        <v>1</v>
      </c>
      <c r="K27" s="16">
        <v>1</v>
      </c>
      <c r="L27" s="16">
        <v>1</v>
      </c>
      <c r="M27" s="16">
        <v>1</v>
      </c>
      <c r="N27" s="93">
        <v>1</v>
      </c>
      <c r="O27" s="93">
        <v>642</v>
      </c>
      <c r="P27" s="93">
        <v>136</v>
      </c>
      <c r="Q27" s="92" t="s">
        <v>178</v>
      </c>
      <c r="R27" s="166"/>
    </row>
    <row r="28" spans="1:18" ht="15">
      <c r="A28">
        <v>133</v>
      </c>
      <c r="B28" s="161"/>
      <c r="C28" s="162"/>
      <c r="D28" t="s">
        <v>20</v>
      </c>
      <c r="E28" s="7" t="s">
        <v>14</v>
      </c>
      <c r="F28" s="6" t="s">
        <v>21</v>
      </c>
      <c r="G28" s="6" t="s">
        <v>136</v>
      </c>
      <c r="H28" s="6" t="s">
        <v>16</v>
      </c>
      <c r="I28" s="64">
        <v>4</v>
      </c>
      <c r="J28" s="16">
        <v>4</v>
      </c>
      <c r="K28" s="16">
        <v>4</v>
      </c>
      <c r="L28" s="16">
        <v>4</v>
      </c>
      <c r="M28" s="16">
        <v>4</v>
      </c>
      <c r="N28" s="93">
        <v>4</v>
      </c>
      <c r="O28" s="93">
        <v>642</v>
      </c>
      <c r="P28" s="93">
        <v>136</v>
      </c>
      <c r="Q28" s="92" t="s">
        <v>178</v>
      </c>
      <c r="R28" s="166"/>
    </row>
    <row r="29" spans="1:18" ht="15">
      <c r="A29">
        <v>134</v>
      </c>
      <c r="B29" s="161"/>
      <c r="C29" s="158" t="s">
        <v>50</v>
      </c>
      <c r="D29" s="14" t="s">
        <v>51</v>
      </c>
      <c r="E29" s="19" t="s">
        <v>14</v>
      </c>
      <c r="F29" s="19" t="s">
        <v>52</v>
      </c>
      <c r="G29" s="16">
        <v>14</v>
      </c>
      <c r="H29" s="19" t="s">
        <v>16</v>
      </c>
      <c r="I29" s="64">
        <v>1</v>
      </c>
      <c r="J29" s="16">
        <v>1</v>
      </c>
      <c r="K29" s="16">
        <v>1</v>
      </c>
      <c r="L29" s="16">
        <v>1</v>
      </c>
      <c r="M29" s="16">
        <v>1</v>
      </c>
      <c r="N29" s="93">
        <v>1</v>
      </c>
      <c r="O29" s="93">
        <v>927</v>
      </c>
      <c r="P29" s="93">
        <v>221</v>
      </c>
      <c r="Q29" s="92" t="s">
        <v>178</v>
      </c>
      <c r="R29" s="166"/>
    </row>
    <row r="30" spans="1:18" ht="15">
      <c r="A30">
        <v>135</v>
      </c>
      <c r="B30" s="161"/>
      <c r="C30" s="162"/>
      <c r="D30" s="14" t="s">
        <v>121</v>
      </c>
      <c r="E30" s="19" t="s">
        <v>14</v>
      </c>
      <c r="F30" s="19" t="s">
        <v>52</v>
      </c>
      <c r="G30" s="16">
        <v>14</v>
      </c>
      <c r="H30" s="19" t="s">
        <v>16</v>
      </c>
      <c r="I30" s="64">
        <v>1</v>
      </c>
      <c r="J30" s="16">
        <v>1</v>
      </c>
      <c r="K30" s="16">
        <v>1</v>
      </c>
      <c r="L30" s="16">
        <v>1</v>
      </c>
      <c r="M30" s="16">
        <v>1</v>
      </c>
      <c r="N30" s="93">
        <v>1</v>
      </c>
      <c r="O30" s="93">
        <v>425</v>
      </c>
      <c r="P30" s="93">
        <v>136</v>
      </c>
      <c r="Q30" s="92" t="s">
        <v>178</v>
      </c>
      <c r="R30" s="166"/>
    </row>
    <row r="31" spans="2:17" ht="15.75">
      <c r="B31" s="153"/>
      <c r="C31" s="142"/>
      <c r="D31" s="3"/>
      <c r="E31" s="2"/>
      <c r="F31" s="2"/>
      <c r="G31" s="2"/>
      <c r="H31" s="2"/>
      <c r="I31" s="47">
        <f aca="true" t="shared" si="1" ref="I31:N31">SUM(I26:I30)</f>
        <v>9</v>
      </c>
      <c r="J31" s="47">
        <f t="shared" si="1"/>
        <v>9</v>
      </c>
      <c r="K31" s="47">
        <f t="shared" si="1"/>
        <v>9</v>
      </c>
      <c r="L31" s="47">
        <f t="shared" si="1"/>
        <v>9</v>
      </c>
      <c r="M31" s="47">
        <f t="shared" si="1"/>
        <v>9</v>
      </c>
      <c r="N31" s="125">
        <f t="shared" si="1"/>
        <v>9</v>
      </c>
      <c r="O31" s="57"/>
      <c r="P31" s="57"/>
      <c r="Q31" s="57"/>
    </row>
    <row r="32" spans="2:18" ht="15">
      <c r="B32" s="161"/>
      <c r="C32" s="162"/>
      <c r="D32" s="15"/>
      <c r="E32" s="17"/>
      <c r="F32" s="15"/>
      <c r="G32" s="15"/>
      <c r="H32" s="17"/>
      <c r="I32" s="68"/>
      <c r="J32" s="15"/>
      <c r="K32" s="15"/>
      <c r="L32" s="15"/>
      <c r="M32" s="15"/>
      <c r="N32" s="98"/>
      <c r="O32" s="98"/>
      <c r="P32" s="98"/>
      <c r="Q32" s="98"/>
      <c r="R32" s="166"/>
    </row>
    <row r="33" spans="1:18" ht="15.75">
      <c r="A33">
        <v>136</v>
      </c>
      <c r="B33" s="157" t="s">
        <v>124</v>
      </c>
      <c r="C33" s="158" t="s">
        <v>74</v>
      </c>
      <c r="D33" s="15" t="s">
        <v>29</v>
      </c>
      <c r="E33" s="17" t="s">
        <v>14</v>
      </c>
      <c r="F33" s="16" t="s">
        <v>21</v>
      </c>
      <c r="G33" s="16">
        <v>18</v>
      </c>
      <c r="H33" s="19" t="s">
        <v>16</v>
      </c>
      <c r="I33" s="66">
        <v>1</v>
      </c>
      <c r="J33" s="20">
        <v>1</v>
      </c>
      <c r="K33" s="20">
        <v>1</v>
      </c>
      <c r="L33" s="20">
        <v>1</v>
      </c>
      <c r="M33" s="20">
        <v>1</v>
      </c>
      <c r="N33" s="102">
        <v>1</v>
      </c>
      <c r="O33" s="97">
        <v>642</v>
      </c>
      <c r="P33" s="97">
        <v>136</v>
      </c>
      <c r="Q33" s="92" t="s">
        <v>178</v>
      </c>
      <c r="R33" s="166"/>
    </row>
    <row r="34" spans="2:3" ht="15">
      <c r="B34" s="153"/>
      <c r="C34" s="142"/>
    </row>
    <row r="35" spans="2:18" ht="15">
      <c r="B35" s="161"/>
      <c r="C35" s="162"/>
      <c r="D35" s="15"/>
      <c r="E35" s="17"/>
      <c r="F35" s="15"/>
      <c r="G35" s="15"/>
      <c r="H35" s="17"/>
      <c r="I35" s="68"/>
      <c r="J35" s="15"/>
      <c r="K35" s="15"/>
      <c r="L35" s="15"/>
      <c r="M35" s="15"/>
      <c r="N35" s="98"/>
      <c r="O35" s="98"/>
      <c r="P35" s="98"/>
      <c r="Q35" s="98"/>
      <c r="R35" s="166"/>
    </row>
    <row r="36" spans="2:18" ht="15">
      <c r="B36" s="158" t="s">
        <v>125</v>
      </c>
      <c r="C36" s="162"/>
      <c r="D36" s="15"/>
      <c r="E36" s="17"/>
      <c r="F36" s="15"/>
      <c r="G36" s="15"/>
      <c r="H36" s="17"/>
      <c r="I36" s="68"/>
      <c r="J36" s="15"/>
      <c r="K36" s="15"/>
      <c r="L36" s="15"/>
      <c r="M36" s="15"/>
      <c r="N36" s="98"/>
      <c r="O36" s="98"/>
      <c r="P36" s="98"/>
      <c r="Q36" s="98"/>
      <c r="R36" s="166"/>
    </row>
    <row r="37" spans="2:18" ht="15">
      <c r="B37" s="161"/>
      <c r="C37" s="162"/>
      <c r="D37" s="15"/>
      <c r="E37" s="17"/>
      <c r="F37" s="15"/>
      <c r="G37" s="15"/>
      <c r="H37" s="17"/>
      <c r="I37" s="68"/>
      <c r="J37" s="15"/>
      <c r="K37" s="15"/>
      <c r="L37" s="15"/>
      <c r="M37" s="15"/>
      <c r="N37" s="98"/>
      <c r="O37" s="98"/>
      <c r="P37" s="98"/>
      <c r="Q37" s="98"/>
      <c r="R37" s="166"/>
    </row>
    <row r="38" spans="1:18" ht="15">
      <c r="A38">
        <v>137</v>
      </c>
      <c r="B38" s="157" t="s">
        <v>103</v>
      </c>
      <c r="C38" s="158" t="s">
        <v>108</v>
      </c>
      <c r="D38" s="15" t="s">
        <v>119</v>
      </c>
      <c r="E38" s="17" t="s">
        <v>14</v>
      </c>
      <c r="F38" s="16" t="s">
        <v>15</v>
      </c>
      <c r="G38" s="16">
        <v>26</v>
      </c>
      <c r="H38" s="19" t="s">
        <v>16</v>
      </c>
      <c r="I38" s="64">
        <v>1</v>
      </c>
      <c r="J38" s="16"/>
      <c r="K38" s="16"/>
      <c r="L38" s="16">
        <v>1</v>
      </c>
      <c r="M38" s="16">
        <v>1</v>
      </c>
      <c r="N38" s="93">
        <v>1</v>
      </c>
      <c r="O38" s="93">
        <v>1750</v>
      </c>
      <c r="P38" s="93">
        <v>392</v>
      </c>
      <c r="Q38" s="92" t="s">
        <v>178</v>
      </c>
      <c r="R38" s="166">
        <v>5</v>
      </c>
    </row>
    <row r="39" spans="1:18" ht="15">
      <c r="A39">
        <v>138</v>
      </c>
      <c r="B39" s="161"/>
      <c r="C39" s="162"/>
      <c r="D39" s="15" t="s">
        <v>109</v>
      </c>
      <c r="E39" s="17" t="s">
        <v>14</v>
      </c>
      <c r="F39" s="16" t="s">
        <v>49</v>
      </c>
      <c r="G39" s="16">
        <v>22</v>
      </c>
      <c r="H39" s="19" t="s">
        <v>16</v>
      </c>
      <c r="I39" s="64">
        <v>1</v>
      </c>
      <c r="J39" s="16"/>
      <c r="K39" s="16"/>
      <c r="L39" s="16">
        <v>1</v>
      </c>
      <c r="M39" s="16">
        <v>1</v>
      </c>
      <c r="N39" s="93">
        <v>1</v>
      </c>
      <c r="O39" s="93">
        <v>914</v>
      </c>
      <c r="P39" s="93">
        <v>136</v>
      </c>
      <c r="Q39" s="92" t="s">
        <v>178</v>
      </c>
      <c r="R39" s="166"/>
    </row>
    <row r="40" spans="1:18" ht="15">
      <c r="A40">
        <v>139</v>
      </c>
      <c r="B40" s="161"/>
      <c r="C40" s="162"/>
      <c r="D40" s="14" t="s">
        <v>110</v>
      </c>
      <c r="E40" s="19" t="s">
        <v>14</v>
      </c>
      <c r="F40" s="16" t="s">
        <v>49</v>
      </c>
      <c r="G40" s="16">
        <v>22</v>
      </c>
      <c r="H40" s="19" t="s">
        <v>16</v>
      </c>
      <c r="I40" s="64">
        <v>1</v>
      </c>
      <c r="J40" s="16"/>
      <c r="K40" s="16"/>
      <c r="L40" s="16">
        <v>1</v>
      </c>
      <c r="M40" s="16">
        <v>1</v>
      </c>
      <c r="N40" s="93">
        <v>1</v>
      </c>
      <c r="O40" s="93">
        <v>914</v>
      </c>
      <c r="P40" s="93">
        <v>136</v>
      </c>
      <c r="Q40" s="92" t="s">
        <v>178</v>
      </c>
      <c r="R40" s="166"/>
    </row>
    <row r="41" spans="1:18" ht="15">
      <c r="A41">
        <v>140</v>
      </c>
      <c r="B41" s="161"/>
      <c r="C41" s="162"/>
      <c r="D41" s="15" t="s">
        <v>17</v>
      </c>
      <c r="E41" s="17" t="s">
        <v>14</v>
      </c>
      <c r="F41" s="16" t="s">
        <v>16</v>
      </c>
      <c r="G41" s="16">
        <v>20</v>
      </c>
      <c r="H41" s="19" t="s">
        <v>16</v>
      </c>
      <c r="I41" s="64">
        <v>4</v>
      </c>
      <c r="J41" s="16"/>
      <c r="K41" s="16"/>
      <c r="L41" s="16">
        <v>4</v>
      </c>
      <c r="M41" s="16">
        <v>4</v>
      </c>
      <c r="N41" s="93">
        <v>4</v>
      </c>
      <c r="O41" s="93">
        <v>767</v>
      </c>
      <c r="P41" s="93">
        <v>136</v>
      </c>
      <c r="Q41" s="92" t="s">
        <v>178</v>
      </c>
      <c r="R41" s="166"/>
    </row>
    <row r="42" spans="1:18" ht="15">
      <c r="A42">
        <v>141</v>
      </c>
      <c r="B42" s="161"/>
      <c r="C42" s="162"/>
      <c r="D42" t="s">
        <v>20</v>
      </c>
      <c r="E42" s="7" t="s">
        <v>14</v>
      </c>
      <c r="F42" s="6" t="s">
        <v>21</v>
      </c>
      <c r="G42" s="6" t="s">
        <v>136</v>
      </c>
      <c r="H42" s="6" t="s">
        <v>16</v>
      </c>
      <c r="I42" s="64">
        <v>8</v>
      </c>
      <c r="J42" s="16"/>
      <c r="K42" s="16"/>
      <c r="L42" s="16">
        <v>7</v>
      </c>
      <c r="M42" s="16">
        <v>7</v>
      </c>
      <c r="N42" s="93">
        <v>7</v>
      </c>
      <c r="O42" s="93">
        <v>542</v>
      </c>
      <c r="P42" s="93">
        <v>136</v>
      </c>
      <c r="Q42" s="92" t="s">
        <v>178</v>
      </c>
      <c r="R42" s="166"/>
    </row>
    <row r="43" spans="1:18" ht="15">
      <c r="A43">
        <v>142</v>
      </c>
      <c r="B43" s="161"/>
      <c r="C43" s="158" t="s">
        <v>111</v>
      </c>
      <c r="D43" s="15" t="s">
        <v>126</v>
      </c>
      <c r="E43" s="17" t="s">
        <v>14</v>
      </c>
      <c r="F43" s="16" t="s">
        <v>21</v>
      </c>
      <c r="G43" s="16">
        <v>18</v>
      </c>
      <c r="H43" s="19" t="s">
        <v>19</v>
      </c>
      <c r="I43" s="64">
        <v>2</v>
      </c>
      <c r="J43" s="16"/>
      <c r="K43" s="16"/>
      <c r="L43" s="16">
        <v>2</v>
      </c>
      <c r="M43" s="16">
        <v>2</v>
      </c>
      <c r="N43" s="93">
        <v>2</v>
      </c>
      <c r="O43" s="93">
        <v>642</v>
      </c>
      <c r="P43" s="93">
        <v>136</v>
      </c>
      <c r="Q43" s="92" t="s">
        <v>178</v>
      </c>
      <c r="R43" s="166"/>
    </row>
    <row r="44" spans="1:18" ht="15">
      <c r="A44">
        <v>143</v>
      </c>
      <c r="B44" s="161"/>
      <c r="C44" s="158" t="s">
        <v>113</v>
      </c>
      <c r="D44" s="15" t="s">
        <v>29</v>
      </c>
      <c r="E44" s="17" t="s">
        <v>14</v>
      </c>
      <c r="F44" s="19" t="s">
        <v>21</v>
      </c>
      <c r="G44" s="16">
        <v>18</v>
      </c>
      <c r="H44" s="19" t="s">
        <v>16</v>
      </c>
      <c r="I44" s="64">
        <v>4</v>
      </c>
      <c r="J44" s="16"/>
      <c r="K44" s="16"/>
      <c r="L44" s="16">
        <v>4</v>
      </c>
      <c r="M44" s="16">
        <v>4</v>
      </c>
      <c r="N44" s="93">
        <v>4</v>
      </c>
      <c r="O44" s="93">
        <v>642</v>
      </c>
      <c r="P44" s="93">
        <v>136</v>
      </c>
      <c r="Q44" s="92" t="s">
        <v>178</v>
      </c>
      <c r="R44" s="166"/>
    </row>
    <row r="45" spans="1:17" ht="15">
      <c r="A45">
        <v>144</v>
      </c>
      <c r="B45" s="161"/>
      <c r="C45" s="158" t="s">
        <v>50</v>
      </c>
      <c r="D45" s="14" t="s">
        <v>51</v>
      </c>
      <c r="E45" s="19" t="s">
        <v>14</v>
      </c>
      <c r="F45" s="16" t="s">
        <v>52</v>
      </c>
      <c r="G45" s="16">
        <v>14</v>
      </c>
      <c r="H45" s="19" t="s">
        <v>16</v>
      </c>
      <c r="I45" s="64">
        <v>2</v>
      </c>
      <c r="J45" s="16"/>
      <c r="K45" s="16"/>
      <c r="L45" s="16">
        <v>2</v>
      </c>
      <c r="M45" s="16">
        <v>2</v>
      </c>
      <c r="N45" s="93">
        <v>2</v>
      </c>
      <c r="O45" s="93">
        <v>927</v>
      </c>
      <c r="P45" s="93">
        <v>221</v>
      </c>
      <c r="Q45" s="92" t="s">
        <v>178</v>
      </c>
    </row>
    <row r="46" spans="1:18" ht="15">
      <c r="A46">
        <v>145</v>
      </c>
      <c r="B46" s="161"/>
      <c r="C46" s="162"/>
      <c r="D46" s="14" t="s">
        <v>121</v>
      </c>
      <c r="E46" s="19" t="s">
        <v>14</v>
      </c>
      <c r="F46" s="16" t="s">
        <v>52</v>
      </c>
      <c r="G46" s="16">
        <v>14</v>
      </c>
      <c r="H46" s="19" t="s">
        <v>16</v>
      </c>
      <c r="I46" s="64">
        <v>3</v>
      </c>
      <c r="J46" s="16"/>
      <c r="K46" s="16"/>
      <c r="L46" s="16">
        <v>3</v>
      </c>
      <c r="M46" s="16">
        <v>3</v>
      </c>
      <c r="N46" s="93">
        <v>3</v>
      </c>
      <c r="O46" s="93">
        <v>425</v>
      </c>
      <c r="P46" s="93">
        <v>136</v>
      </c>
      <c r="Q46" s="92" t="s">
        <v>178</v>
      </c>
      <c r="R46" s="166"/>
    </row>
    <row r="47" spans="2:18" ht="15.75">
      <c r="B47" s="161"/>
      <c r="C47" s="160"/>
      <c r="D47" s="14"/>
      <c r="E47" s="16"/>
      <c r="F47" s="16"/>
      <c r="G47" s="16"/>
      <c r="H47" s="16"/>
      <c r="I47" s="67">
        <v>0</v>
      </c>
      <c r="J47" s="67">
        <f>SUM(J38:J46)</f>
        <v>0</v>
      </c>
      <c r="K47" s="67">
        <f>SUM(K38:K46)</f>
        <v>0</v>
      </c>
      <c r="L47" s="67">
        <f>SUM(L38:L46)</f>
        <v>25</v>
      </c>
      <c r="M47" s="67">
        <f>SUM(M38:M46)</f>
        <v>25</v>
      </c>
      <c r="N47" s="94">
        <f>SUM(N38:N46)</f>
        <v>25</v>
      </c>
      <c r="O47" s="117"/>
      <c r="P47" s="117"/>
      <c r="Q47" s="117"/>
      <c r="R47" s="166"/>
    </row>
    <row r="48" spans="2:18" ht="15">
      <c r="B48" s="161"/>
      <c r="C48" s="162"/>
      <c r="D48" s="10"/>
      <c r="E48" s="17"/>
      <c r="F48" s="10"/>
      <c r="G48" s="10"/>
      <c r="H48" s="17"/>
      <c r="I48" s="69"/>
      <c r="J48" s="10"/>
      <c r="K48" s="10"/>
      <c r="L48" s="10"/>
      <c r="M48" s="10"/>
      <c r="N48" s="90"/>
      <c r="O48" s="90"/>
      <c r="P48" s="90"/>
      <c r="Q48" s="90"/>
      <c r="R48" s="166"/>
    </row>
    <row r="49" spans="1:18" ht="15">
      <c r="A49">
        <v>146</v>
      </c>
      <c r="B49" s="157" t="s">
        <v>127</v>
      </c>
      <c r="C49" s="162"/>
      <c r="D49" s="10" t="s">
        <v>75</v>
      </c>
      <c r="E49" s="17" t="s">
        <v>14</v>
      </c>
      <c r="F49" s="17" t="s">
        <v>15</v>
      </c>
      <c r="G49" s="17">
        <v>24</v>
      </c>
      <c r="H49" s="17" t="s">
        <v>16</v>
      </c>
      <c r="I49" s="70">
        <v>0</v>
      </c>
      <c r="J49" s="17">
        <v>0</v>
      </c>
      <c r="K49" s="17">
        <v>0</v>
      </c>
      <c r="L49" s="70">
        <v>0</v>
      </c>
      <c r="M49" s="17">
        <v>1</v>
      </c>
      <c r="N49" s="104">
        <v>1</v>
      </c>
      <c r="O49" s="104">
        <v>1181</v>
      </c>
      <c r="P49" s="104">
        <v>334</v>
      </c>
      <c r="Q49" s="92" t="s">
        <v>175</v>
      </c>
      <c r="R49" s="166">
        <v>6</v>
      </c>
    </row>
    <row r="50" spans="1:18" ht="15">
      <c r="A50">
        <v>147</v>
      </c>
      <c r="B50" s="157"/>
      <c r="C50" s="158" t="s">
        <v>128</v>
      </c>
      <c r="D50" s="15" t="s">
        <v>17</v>
      </c>
      <c r="E50" s="17" t="s">
        <v>14</v>
      </c>
      <c r="F50" s="16" t="s">
        <v>16</v>
      </c>
      <c r="G50" s="16">
        <v>20</v>
      </c>
      <c r="H50" s="19" t="s">
        <v>16</v>
      </c>
      <c r="I50" s="64">
        <v>3</v>
      </c>
      <c r="J50" s="16">
        <v>3</v>
      </c>
      <c r="K50" s="16">
        <v>3</v>
      </c>
      <c r="L50" s="64">
        <v>3</v>
      </c>
      <c r="M50" s="16">
        <v>2</v>
      </c>
      <c r="N50" s="93">
        <v>2</v>
      </c>
      <c r="O50" s="93">
        <v>767</v>
      </c>
      <c r="P50" s="93">
        <v>136</v>
      </c>
      <c r="Q50" s="92" t="s">
        <v>175</v>
      </c>
      <c r="R50" s="166"/>
    </row>
    <row r="51" spans="1:18" ht="15">
      <c r="A51">
        <v>148</v>
      </c>
      <c r="B51" s="136"/>
      <c r="C51" s="150"/>
      <c r="D51" t="s">
        <v>20</v>
      </c>
      <c r="E51" s="7" t="s">
        <v>14</v>
      </c>
      <c r="F51" s="6" t="s">
        <v>21</v>
      </c>
      <c r="G51" s="6" t="s">
        <v>136</v>
      </c>
      <c r="H51" s="6" t="s">
        <v>16</v>
      </c>
      <c r="I51" s="37">
        <v>6</v>
      </c>
      <c r="J51" s="2">
        <v>5</v>
      </c>
      <c r="K51" s="2">
        <v>4</v>
      </c>
      <c r="L51" s="2">
        <v>4</v>
      </c>
      <c r="M51" s="2">
        <v>4</v>
      </c>
      <c r="N51" s="39">
        <v>4</v>
      </c>
      <c r="O51" s="39">
        <v>542</v>
      </c>
      <c r="P51" s="39">
        <v>136</v>
      </c>
      <c r="Q51" s="92" t="s">
        <v>175</v>
      </c>
      <c r="R51" s="166"/>
    </row>
    <row r="52" spans="1:18" ht="15">
      <c r="A52">
        <v>149</v>
      </c>
      <c r="B52" s="161"/>
      <c r="C52" s="158" t="s">
        <v>113</v>
      </c>
      <c r="D52" s="15" t="s">
        <v>29</v>
      </c>
      <c r="E52" s="17" t="s">
        <v>14</v>
      </c>
      <c r="F52" s="16" t="s">
        <v>21</v>
      </c>
      <c r="G52" s="16">
        <v>18</v>
      </c>
      <c r="H52" s="19" t="s">
        <v>16</v>
      </c>
      <c r="I52" s="64">
        <v>7</v>
      </c>
      <c r="J52" s="16">
        <v>7</v>
      </c>
      <c r="K52" s="16">
        <v>7</v>
      </c>
      <c r="L52" s="16">
        <v>7</v>
      </c>
      <c r="M52" s="16">
        <v>7</v>
      </c>
      <c r="N52" s="93">
        <v>7</v>
      </c>
      <c r="O52" s="93">
        <v>642</v>
      </c>
      <c r="P52" s="93">
        <v>136</v>
      </c>
      <c r="Q52" s="92" t="s">
        <v>175</v>
      </c>
      <c r="R52" s="166"/>
    </row>
    <row r="53" spans="1:17" ht="15">
      <c r="A53">
        <v>150</v>
      </c>
      <c r="B53" s="161"/>
      <c r="C53" s="158" t="s">
        <v>114</v>
      </c>
      <c r="D53" s="15" t="s">
        <v>35</v>
      </c>
      <c r="E53" s="17" t="s">
        <v>14</v>
      </c>
      <c r="F53" s="16" t="s">
        <v>21</v>
      </c>
      <c r="G53" s="16">
        <v>18</v>
      </c>
      <c r="H53" s="19" t="s">
        <v>19</v>
      </c>
      <c r="I53" s="64">
        <v>1</v>
      </c>
      <c r="J53" s="16">
        <v>1</v>
      </c>
      <c r="K53" s="16">
        <v>1</v>
      </c>
      <c r="L53" s="16">
        <v>1</v>
      </c>
      <c r="M53" s="16">
        <v>1</v>
      </c>
      <c r="N53" s="93">
        <v>1</v>
      </c>
      <c r="O53" s="93">
        <v>642</v>
      </c>
      <c r="P53" s="93">
        <v>136</v>
      </c>
      <c r="Q53" s="92" t="s">
        <v>175</v>
      </c>
    </row>
    <row r="54" spans="2:17" ht="15.75">
      <c r="B54" s="153"/>
      <c r="C54" s="150"/>
      <c r="D54" s="3"/>
      <c r="E54" s="2"/>
      <c r="F54" s="2"/>
      <c r="G54" s="2"/>
      <c r="H54" s="2"/>
      <c r="I54" s="71">
        <f aca="true" t="shared" si="2" ref="I54:N54">SUM(I49:I53)</f>
        <v>17</v>
      </c>
      <c r="J54" s="71">
        <f t="shared" si="2"/>
        <v>16</v>
      </c>
      <c r="K54" s="71">
        <f t="shared" si="2"/>
        <v>15</v>
      </c>
      <c r="L54" s="71">
        <f t="shared" si="2"/>
        <v>15</v>
      </c>
      <c r="M54" s="71">
        <f t="shared" si="2"/>
        <v>15</v>
      </c>
      <c r="N54" s="126">
        <f t="shared" si="2"/>
        <v>15</v>
      </c>
      <c r="O54" s="86"/>
      <c r="P54" s="86"/>
      <c r="Q54" s="86"/>
    </row>
    <row r="55" spans="2:18" ht="15">
      <c r="B55" s="161"/>
      <c r="C55" s="162"/>
      <c r="D55" s="15"/>
      <c r="E55" s="17"/>
      <c r="F55" s="15"/>
      <c r="G55" s="15"/>
      <c r="H55" s="17"/>
      <c r="I55" s="68"/>
      <c r="J55" s="15"/>
      <c r="K55" s="15"/>
      <c r="L55" s="15"/>
      <c r="M55" s="15"/>
      <c r="N55" s="98"/>
      <c r="O55" s="98"/>
      <c r="P55" s="98"/>
      <c r="Q55" s="98"/>
      <c r="R55" s="166"/>
    </row>
    <row r="56" spans="1:18" ht="15">
      <c r="A56">
        <v>151</v>
      </c>
      <c r="B56" s="157" t="s">
        <v>129</v>
      </c>
      <c r="C56" s="162"/>
      <c r="D56" s="10" t="s">
        <v>75</v>
      </c>
      <c r="E56" s="17" t="s">
        <v>14</v>
      </c>
      <c r="F56" s="17" t="s">
        <v>15</v>
      </c>
      <c r="G56" s="17">
        <v>24</v>
      </c>
      <c r="H56" s="17" t="s">
        <v>16</v>
      </c>
      <c r="I56" s="70">
        <v>0</v>
      </c>
      <c r="J56" s="17">
        <v>0</v>
      </c>
      <c r="K56" s="70">
        <v>1</v>
      </c>
      <c r="L56" s="17">
        <v>1</v>
      </c>
      <c r="M56" s="17">
        <v>1</v>
      </c>
      <c r="N56" s="104">
        <v>1</v>
      </c>
      <c r="O56" s="104">
        <v>1181</v>
      </c>
      <c r="P56" s="104">
        <v>334</v>
      </c>
      <c r="Q56" s="92" t="s">
        <v>175</v>
      </c>
      <c r="R56" s="166">
        <v>6</v>
      </c>
    </row>
    <row r="57" spans="1:17" ht="15">
      <c r="A57">
        <v>152</v>
      </c>
      <c r="B57" s="136"/>
      <c r="C57" s="150" t="s">
        <v>128</v>
      </c>
      <c r="D57" s="15" t="s">
        <v>17</v>
      </c>
      <c r="E57" s="7" t="s">
        <v>14</v>
      </c>
      <c r="F57" s="2" t="s">
        <v>16</v>
      </c>
      <c r="G57" s="2">
        <v>20</v>
      </c>
      <c r="H57" s="6" t="s">
        <v>16</v>
      </c>
      <c r="I57" s="37">
        <v>2</v>
      </c>
      <c r="J57" s="2">
        <v>2</v>
      </c>
      <c r="K57" s="2">
        <v>2</v>
      </c>
      <c r="L57" s="2">
        <v>2</v>
      </c>
      <c r="M57" s="2">
        <v>2</v>
      </c>
      <c r="N57" s="39">
        <v>2</v>
      </c>
      <c r="O57" s="93">
        <v>767</v>
      </c>
      <c r="P57" s="93">
        <v>136</v>
      </c>
      <c r="Q57" s="92" t="s">
        <v>175</v>
      </c>
    </row>
    <row r="58" spans="1:18" ht="15">
      <c r="A58">
        <v>153</v>
      </c>
      <c r="B58" s="157"/>
      <c r="C58" s="158"/>
      <c r="D58" t="s">
        <v>20</v>
      </c>
      <c r="E58" s="7" t="s">
        <v>14</v>
      </c>
      <c r="F58" s="6" t="s">
        <v>21</v>
      </c>
      <c r="G58" s="6" t="s">
        <v>136</v>
      </c>
      <c r="H58" s="19" t="s">
        <v>16</v>
      </c>
      <c r="I58" s="64">
        <v>5</v>
      </c>
      <c r="J58" s="16">
        <v>5</v>
      </c>
      <c r="K58" s="64">
        <v>4</v>
      </c>
      <c r="L58" s="16">
        <v>4</v>
      </c>
      <c r="M58" s="16">
        <v>4</v>
      </c>
      <c r="N58" s="93">
        <v>4</v>
      </c>
      <c r="O58" s="39">
        <v>542</v>
      </c>
      <c r="P58" s="39">
        <v>136</v>
      </c>
      <c r="Q58" s="92" t="s">
        <v>175</v>
      </c>
      <c r="R58" s="166"/>
    </row>
    <row r="59" spans="1:18" ht="15">
      <c r="A59">
        <v>154</v>
      </c>
      <c r="B59" s="161"/>
      <c r="C59" s="158" t="s">
        <v>113</v>
      </c>
      <c r="D59" s="15" t="s">
        <v>29</v>
      </c>
      <c r="E59" s="17" t="s">
        <v>14</v>
      </c>
      <c r="F59" s="16" t="s">
        <v>21</v>
      </c>
      <c r="G59" s="16">
        <v>18</v>
      </c>
      <c r="H59" s="19" t="s">
        <v>16</v>
      </c>
      <c r="I59" s="64">
        <v>5</v>
      </c>
      <c r="J59" s="16">
        <v>5</v>
      </c>
      <c r="K59" s="16">
        <v>5</v>
      </c>
      <c r="L59" s="16">
        <v>5</v>
      </c>
      <c r="M59" s="16">
        <v>5</v>
      </c>
      <c r="N59" s="93">
        <v>5</v>
      </c>
      <c r="O59" s="93">
        <v>642</v>
      </c>
      <c r="P59" s="93">
        <v>136</v>
      </c>
      <c r="Q59" s="92" t="s">
        <v>175</v>
      </c>
      <c r="R59" s="166"/>
    </row>
    <row r="60" spans="1:17" ht="15">
      <c r="A60">
        <v>155</v>
      </c>
      <c r="B60" s="161"/>
      <c r="C60" s="158" t="s">
        <v>114</v>
      </c>
      <c r="D60" s="15" t="s">
        <v>35</v>
      </c>
      <c r="E60" s="17" t="s">
        <v>14</v>
      </c>
      <c r="F60" s="16" t="s">
        <v>21</v>
      </c>
      <c r="G60" s="16">
        <v>18</v>
      </c>
      <c r="H60" s="19" t="s">
        <v>19</v>
      </c>
      <c r="I60" s="64">
        <v>1</v>
      </c>
      <c r="J60" s="16">
        <v>1</v>
      </c>
      <c r="K60" s="16">
        <v>1</v>
      </c>
      <c r="L60" s="16">
        <v>1</v>
      </c>
      <c r="M60" s="16">
        <v>1</v>
      </c>
      <c r="N60" s="93">
        <v>1</v>
      </c>
      <c r="O60" s="93">
        <v>642</v>
      </c>
      <c r="P60" s="93">
        <v>136</v>
      </c>
      <c r="Q60" s="92" t="s">
        <v>175</v>
      </c>
    </row>
    <row r="61" spans="1:18" ht="15">
      <c r="A61">
        <v>156</v>
      </c>
      <c r="B61" s="161"/>
      <c r="C61" s="158" t="s">
        <v>50</v>
      </c>
      <c r="D61" s="14" t="s">
        <v>51</v>
      </c>
      <c r="E61" s="19" t="s">
        <v>14</v>
      </c>
      <c r="F61" s="16" t="s">
        <v>52</v>
      </c>
      <c r="G61" s="16">
        <v>14</v>
      </c>
      <c r="H61" s="19" t="s">
        <v>16</v>
      </c>
      <c r="I61" s="64">
        <v>2</v>
      </c>
      <c r="J61" s="16">
        <v>2</v>
      </c>
      <c r="K61" s="16">
        <v>2</v>
      </c>
      <c r="L61" s="16">
        <v>2</v>
      </c>
      <c r="M61" s="16">
        <v>2</v>
      </c>
      <c r="N61" s="93">
        <v>2</v>
      </c>
      <c r="O61" s="93">
        <v>927</v>
      </c>
      <c r="P61" s="93">
        <v>221</v>
      </c>
      <c r="Q61" s="92" t="s">
        <v>175</v>
      </c>
      <c r="R61" s="166"/>
    </row>
    <row r="62" spans="2:18" ht="15.75">
      <c r="B62" s="161"/>
      <c r="C62" s="162"/>
      <c r="D62" s="14"/>
      <c r="E62" s="16"/>
      <c r="F62" s="16"/>
      <c r="G62" s="16"/>
      <c r="H62" s="16"/>
      <c r="I62" s="67">
        <f aca="true" t="shared" si="3" ref="I62:N62">SUM(I56:I61)</f>
        <v>15</v>
      </c>
      <c r="J62" s="67">
        <f t="shared" si="3"/>
        <v>15</v>
      </c>
      <c r="K62" s="67">
        <f t="shared" si="3"/>
        <v>15</v>
      </c>
      <c r="L62" s="67">
        <f t="shared" si="3"/>
        <v>15</v>
      </c>
      <c r="M62" s="67">
        <f t="shared" si="3"/>
        <v>15</v>
      </c>
      <c r="N62" s="94">
        <f t="shared" si="3"/>
        <v>15</v>
      </c>
      <c r="O62" s="117"/>
      <c r="P62" s="117"/>
      <c r="Q62" s="117"/>
      <c r="R62" s="166"/>
    </row>
    <row r="63" spans="2:3" ht="15">
      <c r="B63" s="153"/>
      <c r="C63" s="142"/>
    </row>
    <row r="64" spans="1:18" ht="15">
      <c r="A64">
        <v>157</v>
      </c>
      <c r="B64" s="136" t="s">
        <v>130</v>
      </c>
      <c r="C64" s="142"/>
      <c r="D64" s="4" t="s">
        <v>75</v>
      </c>
      <c r="E64" s="7" t="s">
        <v>14</v>
      </c>
      <c r="F64" s="7" t="s">
        <v>15</v>
      </c>
      <c r="G64" s="7">
        <v>24</v>
      </c>
      <c r="H64" s="7" t="s">
        <v>16</v>
      </c>
      <c r="I64" s="36">
        <v>0</v>
      </c>
      <c r="J64" s="7">
        <v>0</v>
      </c>
      <c r="K64" s="36">
        <v>0</v>
      </c>
      <c r="L64" s="7">
        <v>1</v>
      </c>
      <c r="M64" s="7">
        <v>1</v>
      </c>
      <c r="N64" s="41">
        <v>1</v>
      </c>
      <c r="O64" s="104">
        <v>1181</v>
      </c>
      <c r="P64" s="104">
        <v>334</v>
      </c>
      <c r="Q64" s="92" t="s">
        <v>175</v>
      </c>
      <c r="R64" s="167">
        <v>6</v>
      </c>
    </row>
    <row r="65" spans="1:18" ht="15">
      <c r="A65">
        <v>158</v>
      </c>
      <c r="B65" s="157"/>
      <c r="C65" s="158" t="s">
        <v>128</v>
      </c>
      <c r="D65" s="15" t="s">
        <v>17</v>
      </c>
      <c r="E65" s="17" t="s">
        <v>14</v>
      </c>
      <c r="F65" s="16" t="s">
        <v>16</v>
      </c>
      <c r="G65" s="16">
        <v>20</v>
      </c>
      <c r="H65" s="19" t="s">
        <v>16</v>
      </c>
      <c r="I65" s="64">
        <v>3</v>
      </c>
      <c r="J65" s="16">
        <v>3</v>
      </c>
      <c r="K65" s="16">
        <v>2</v>
      </c>
      <c r="L65" s="16">
        <v>2</v>
      </c>
      <c r="M65" s="16">
        <v>2</v>
      </c>
      <c r="N65" s="93">
        <v>2</v>
      </c>
      <c r="O65" s="93">
        <v>767</v>
      </c>
      <c r="P65" s="93">
        <v>136</v>
      </c>
      <c r="Q65" s="92" t="s">
        <v>175</v>
      </c>
      <c r="R65" s="166"/>
    </row>
    <row r="66" spans="1:18" ht="15">
      <c r="A66">
        <v>159</v>
      </c>
      <c r="B66" s="157"/>
      <c r="C66" s="158"/>
      <c r="D66" t="s">
        <v>20</v>
      </c>
      <c r="E66" s="7" t="s">
        <v>14</v>
      </c>
      <c r="F66" s="6" t="s">
        <v>21</v>
      </c>
      <c r="G66" s="6" t="s">
        <v>136</v>
      </c>
      <c r="H66" s="19" t="s">
        <v>16</v>
      </c>
      <c r="I66" s="64">
        <v>6</v>
      </c>
      <c r="J66" s="16">
        <v>4</v>
      </c>
      <c r="K66" s="64">
        <v>5</v>
      </c>
      <c r="L66" s="16">
        <v>4</v>
      </c>
      <c r="M66" s="16">
        <v>4</v>
      </c>
      <c r="N66" s="93">
        <v>4</v>
      </c>
      <c r="O66" s="39">
        <v>542</v>
      </c>
      <c r="P66" s="39">
        <v>136</v>
      </c>
      <c r="Q66" s="92" t="s">
        <v>175</v>
      </c>
      <c r="R66" s="166"/>
    </row>
    <row r="67" spans="1:18" ht="15">
      <c r="A67">
        <v>160</v>
      </c>
      <c r="B67" s="161"/>
      <c r="C67" s="158" t="s">
        <v>113</v>
      </c>
      <c r="D67" s="15" t="s">
        <v>29</v>
      </c>
      <c r="E67" s="17" t="s">
        <v>14</v>
      </c>
      <c r="F67" s="16" t="s">
        <v>21</v>
      </c>
      <c r="G67" s="16">
        <v>18</v>
      </c>
      <c r="H67" s="19" t="s">
        <v>16</v>
      </c>
      <c r="I67" s="64">
        <v>3</v>
      </c>
      <c r="J67" s="16">
        <v>3</v>
      </c>
      <c r="K67" s="16">
        <v>3</v>
      </c>
      <c r="L67" s="16">
        <v>3</v>
      </c>
      <c r="M67" s="16">
        <v>3</v>
      </c>
      <c r="N67" s="93">
        <v>3</v>
      </c>
      <c r="O67" s="93">
        <v>642</v>
      </c>
      <c r="P67" s="93">
        <v>136</v>
      </c>
      <c r="Q67" s="92" t="s">
        <v>175</v>
      </c>
      <c r="R67" s="166"/>
    </row>
    <row r="68" spans="1:17" ht="15">
      <c r="A68">
        <v>161</v>
      </c>
      <c r="B68" s="161"/>
      <c r="C68" s="158" t="s">
        <v>114</v>
      </c>
      <c r="D68" s="15" t="s">
        <v>35</v>
      </c>
      <c r="E68" s="17" t="s">
        <v>14</v>
      </c>
      <c r="F68" s="16" t="s">
        <v>21</v>
      </c>
      <c r="G68" s="16">
        <v>18</v>
      </c>
      <c r="H68" s="19" t="s">
        <v>19</v>
      </c>
      <c r="I68" s="64">
        <v>1</v>
      </c>
      <c r="J68" s="16">
        <v>1</v>
      </c>
      <c r="K68" s="16">
        <v>1</v>
      </c>
      <c r="L68" s="16">
        <v>1</v>
      </c>
      <c r="M68" s="16">
        <v>1</v>
      </c>
      <c r="N68" s="93">
        <v>1</v>
      </c>
      <c r="O68" s="93">
        <v>642</v>
      </c>
      <c r="P68" s="93">
        <v>136</v>
      </c>
      <c r="Q68" s="92" t="s">
        <v>175</v>
      </c>
    </row>
    <row r="69" spans="2:18" ht="15.75">
      <c r="B69" s="161"/>
      <c r="C69" s="162"/>
      <c r="D69" s="14"/>
      <c r="E69" s="16"/>
      <c r="F69" s="16"/>
      <c r="G69" s="16"/>
      <c r="H69" s="16"/>
      <c r="I69" s="67">
        <f aca="true" t="shared" si="4" ref="I69:N69">SUM(I64:I68)</f>
        <v>13</v>
      </c>
      <c r="J69" s="67">
        <f t="shared" si="4"/>
        <v>11</v>
      </c>
      <c r="K69" s="67">
        <f t="shared" si="4"/>
        <v>11</v>
      </c>
      <c r="L69" s="67">
        <f t="shared" si="4"/>
        <v>11</v>
      </c>
      <c r="M69" s="67">
        <f t="shared" si="4"/>
        <v>11</v>
      </c>
      <c r="N69" s="94">
        <f t="shared" si="4"/>
        <v>11</v>
      </c>
      <c r="O69" s="117"/>
      <c r="P69" s="117"/>
      <c r="Q69" s="117"/>
      <c r="R69" s="166"/>
    </row>
    <row r="70" spans="2:18" ht="15">
      <c r="B70" s="161"/>
      <c r="C70" s="162"/>
      <c r="D70" s="15"/>
      <c r="E70" s="17"/>
      <c r="F70" s="15"/>
      <c r="G70" s="15"/>
      <c r="H70" s="17"/>
      <c r="I70" s="68"/>
      <c r="J70" s="15"/>
      <c r="K70" s="15"/>
      <c r="L70" s="15"/>
      <c r="M70" s="15"/>
      <c r="N70" s="98"/>
      <c r="O70" s="98"/>
      <c r="P70" s="98"/>
      <c r="Q70" s="98"/>
      <c r="R70" s="166"/>
    </row>
    <row r="71" spans="1:18" ht="15">
      <c r="A71">
        <v>162</v>
      </c>
      <c r="B71" s="157" t="s">
        <v>131</v>
      </c>
      <c r="C71" s="162"/>
      <c r="D71" s="10" t="s">
        <v>75</v>
      </c>
      <c r="E71" s="17" t="s">
        <v>14</v>
      </c>
      <c r="F71" s="17" t="s">
        <v>15</v>
      </c>
      <c r="G71" s="17">
        <v>24</v>
      </c>
      <c r="H71" s="17" t="s">
        <v>16</v>
      </c>
      <c r="I71" s="70">
        <v>0</v>
      </c>
      <c r="J71" s="17">
        <v>0</v>
      </c>
      <c r="K71" s="17">
        <v>0</v>
      </c>
      <c r="L71" s="70">
        <v>0</v>
      </c>
      <c r="M71" s="17">
        <v>1</v>
      </c>
      <c r="N71" s="104">
        <v>1</v>
      </c>
      <c r="O71" s="104">
        <v>1181</v>
      </c>
      <c r="P71" s="104">
        <v>334</v>
      </c>
      <c r="Q71" s="92" t="s">
        <v>175</v>
      </c>
      <c r="R71" s="166">
        <v>6</v>
      </c>
    </row>
    <row r="72" spans="1:18" ht="15">
      <c r="A72">
        <v>163</v>
      </c>
      <c r="B72" s="157"/>
      <c r="C72" s="158" t="s">
        <v>128</v>
      </c>
      <c r="D72" s="15" t="s">
        <v>17</v>
      </c>
      <c r="E72" s="17" t="s">
        <v>14</v>
      </c>
      <c r="F72" s="16" t="s">
        <v>16</v>
      </c>
      <c r="G72" s="16">
        <v>20</v>
      </c>
      <c r="H72" s="19" t="s">
        <v>16</v>
      </c>
      <c r="I72" s="64">
        <v>2</v>
      </c>
      <c r="J72" s="16">
        <v>2</v>
      </c>
      <c r="K72" s="16">
        <v>2</v>
      </c>
      <c r="L72" s="16">
        <v>2</v>
      </c>
      <c r="M72" s="16">
        <v>2</v>
      </c>
      <c r="N72" s="93">
        <v>2</v>
      </c>
      <c r="O72" s="93">
        <v>767</v>
      </c>
      <c r="P72" s="93">
        <v>136</v>
      </c>
      <c r="Q72" s="92" t="s">
        <v>175</v>
      </c>
      <c r="R72" s="166"/>
    </row>
    <row r="73" spans="1:18" ht="15">
      <c r="A73">
        <v>164</v>
      </c>
      <c r="B73" s="157"/>
      <c r="C73" s="158"/>
      <c r="D73" t="s">
        <v>20</v>
      </c>
      <c r="E73" s="7" t="s">
        <v>14</v>
      </c>
      <c r="F73" s="6" t="s">
        <v>21</v>
      </c>
      <c r="G73" s="6" t="s">
        <v>136</v>
      </c>
      <c r="H73" s="19" t="s">
        <v>16</v>
      </c>
      <c r="I73" s="64">
        <v>5</v>
      </c>
      <c r="J73" s="16">
        <v>5</v>
      </c>
      <c r="K73" s="16">
        <v>5</v>
      </c>
      <c r="L73" s="64">
        <v>5</v>
      </c>
      <c r="M73" s="16">
        <v>4</v>
      </c>
      <c r="N73" s="93">
        <v>4</v>
      </c>
      <c r="O73" s="39">
        <v>542</v>
      </c>
      <c r="P73" s="39">
        <v>136</v>
      </c>
      <c r="Q73" s="92" t="s">
        <v>175</v>
      </c>
      <c r="R73" s="166"/>
    </row>
    <row r="74" spans="1:18" ht="15">
      <c r="A74">
        <v>165</v>
      </c>
      <c r="B74" s="161"/>
      <c r="C74" s="158" t="s">
        <v>113</v>
      </c>
      <c r="D74" s="15" t="s">
        <v>29</v>
      </c>
      <c r="E74" s="17" t="s">
        <v>14</v>
      </c>
      <c r="F74" s="16" t="s">
        <v>21</v>
      </c>
      <c r="G74" s="16">
        <v>18</v>
      </c>
      <c r="H74" s="19" t="s">
        <v>16</v>
      </c>
      <c r="I74" s="64">
        <v>4</v>
      </c>
      <c r="J74" s="16">
        <v>4</v>
      </c>
      <c r="K74" s="16">
        <v>4</v>
      </c>
      <c r="L74" s="16">
        <v>4</v>
      </c>
      <c r="M74" s="16">
        <v>4</v>
      </c>
      <c r="N74" s="93">
        <v>4</v>
      </c>
      <c r="O74" s="93">
        <v>642</v>
      </c>
      <c r="P74" s="93">
        <v>136</v>
      </c>
      <c r="Q74" s="92" t="s">
        <v>175</v>
      </c>
      <c r="R74" s="166"/>
    </row>
    <row r="75" spans="1:17" ht="15">
      <c r="A75">
        <v>166</v>
      </c>
      <c r="B75" s="161"/>
      <c r="C75" s="158" t="s">
        <v>114</v>
      </c>
      <c r="D75" s="15" t="s">
        <v>35</v>
      </c>
      <c r="E75" s="17" t="s">
        <v>14</v>
      </c>
      <c r="F75" s="16" t="s">
        <v>21</v>
      </c>
      <c r="G75" s="16">
        <v>18</v>
      </c>
      <c r="H75" s="19" t="s">
        <v>19</v>
      </c>
      <c r="I75" s="64">
        <v>1</v>
      </c>
      <c r="J75" s="16">
        <v>1</v>
      </c>
      <c r="K75" s="16">
        <v>1</v>
      </c>
      <c r="L75" s="16">
        <v>1</v>
      </c>
      <c r="M75" s="16">
        <v>1</v>
      </c>
      <c r="N75" s="93">
        <v>1</v>
      </c>
      <c r="O75" s="93">
        <v>642</v>
      </c>
      <c r="P75" s="93">
        <v>136</v>
      </c>
      <c r="Q75" s="92" t="s">
        <v>175</v>
      </c>
    </row>
    <row r="76" spans="1:17" ht="15">
      <c r="A76">
        <v>167</v>
      </c>
      <c r="B76" s="153"/>
      <c r="C76" s="150" t="s">
        <v>50</v>
      </c>
      <c r="D76" s="3" t="s">
        <v>51</v>
      </c>
      <c r="E76" s="6" t="s">
        <v>14</v>
      </c>
      <c r="F76" s="2" t="s">
        <v>52</v>
      </c>
      <c r="G76" s="2">
        <v>14</v>
      </c>
      <c r="H76" s="6" t="s">
        <v>16</v>
      </c>
      <c r="I76" s="37">
        <v>1</v>
      </c>
      <c r="J76" s="2">
        <v>1</v>
      </c>
      <c r="K76" s="2">
        <v>1</v>
      </c>
      <c r="L76" s="2">
        <v>1</v>
      </c>
      <c r="M76" s="2">
        <v>1</v>
      </c>
      <c r="N76" s="39">
        <v>1</v>
      </c>
      <c r="O76" s="93">
        <v>927</v>
      </c>
      <c r="P76" s="93">
        <v>221</v>
      </c>
      <c r="Q76" s="92" t="s">
        <v>175</v>
      </c>
    </row>
    <row r="77" spans="2:18" ht="15.75">
      <c r="B77" s="161"/>
      <c r="C77" s="162"/>
      <c r="D77" s="14"/>
      <c r="E77" s="16"/>
      <c r="F77" s="16"/>
      <c r="G77" s="16"/>
      <c r="H77" s="16"/>
      <c r="I77" s="67">
        <f aca="true" t="shared" si="5" ref="I77:N77">SUM(I71:I76)</f>
        <v>13</v>
      </c>
      <c r="J77" s="67">
        <f t="shared" si="5"/>
        <v>13</v>
      </c>
      <c r="K77" s="67">
        <f t="shared" si="5"/>
        <v>13</v>
      </c>
      <c r="L77" s="67">
        <f t="shared" si="5"/>
        <v>13</v>
      </c>
      <c r="M77" s="67">
        <f t="shared" si="5"/>
        <v>13</v>
      </c>
      <c r="N77" s="94">
        <f t="shared" si="5"/>
        <v>13</v>
      </c>
      <c r="O77" s="117"/>
      <c r="P77" s="117"/>
      <c r="Q77" s="117"/>
      <c r="R77" s="166"/>
    </row>
    <row r="78" spans="2:18" ht="15">
      <c r="B78" s="161"/>
      <c r="C78" s="161"/>
      <c r="D78" s="10"/>
      <c r="E78" s="17"/>
      <c r="F78" s="10"/>
      <c r="G78" s="10"/>
      <c r="H78" s="17"/>
      <c r="I78" s="69"/>
      <c r="J78" s="10"/>
      <c r="K78" s="10"/>
      <c r="L78" s="10"/>
      <c r="M78" s="10"/>
      <c r="N78" s="90"/>
      <c r="O78" s="90"/>
      <c r="P78" s="90"/>
      <c r="Q78" s="90"/>
      <c r="R78" s="166"/>
    </row>
    <row r="79" spans="1:18" ht="15">
      <c r="A79">
        <v>168</v>
      </c>
      <c r="B79" s="157" t="s">
        <v>132</v>
      </c>
      <c r="C79" s="158" t="s">
        <v>133</v>
      </c>
      <c r="D79" s="15" t="s">
        <v>17</v>
      </c>
      <c r="E79" s="17" t="s">
        <v>14</v>
      </c>
      <c r="F79" s="16" t="s">
        <v>16</v>
      </c>
      <c r="G79" s="16">
        <v>20</v>
      </c>
      <c r="H79" s="19" t="s">
        <v>16</v>
      </c>
      <c r="I79" s="64">
        <v>1</v>
      </c>
      <c r="J79" s="16">
        <v>1</v>
      </c>
      <c r="K79" s="16">
        <v>1</v>
      </c>
      <c r="L79" s="16">
        <v>1</v>
      </c>
      <c r="M79" s="16">
        <v>1</v>
      </c>
      <c r="N79" s="93">
        <v>1</v>
      </c>
      <c r="O79" s="93">
        <v>767</v>
      </c>
      <c r="P79" s="93">
        <v>136</v>
      </c>
      <c r="Q79" s="92" t="s">
        <v>175</v>
      </c>
      <c r="R79" s="166"/>
    </row>
    <row r="80" spans="1:18" ht="15">
      <c r="A80">
        <v>169</v>
      </c>
      <c r="B80" s="153"/>
      <c r="D80" t="s">
        <v>20</v>
      </c>
      <c r="E80" s="7" t="s">
        <v>14</v>
      </c>
      <c r="F80" s="6" t="s">
        <v>21</v>
      </c>
      <c r="G80" s="6" t="s">
        <v>136</v>
      </c>
      <c r="H80" s="6" t="s">
        <v>16</v>
      </c>
      <c r="I80" s="37">
        <v>2</v>
      </c>
      <c r="J80" s="2">
        <v>2</v>
      </c>
      <c r="K80" s="2">
        <v>2</v>
      </c>
      <c r="L80" s="2">
        <v>2</v>
      </c>
      <c r="M80" s="2">
        <v>2</v>
      </c>
      <c r="N80" s="39">
        <v>2</v>
      </c>
      <c r="O80" s="39">
        <v>542</v>
      </c>
      <c r="P80" s="39">
        <v>136</v>
      </c>
      <c r="Q80" s="92" t="s">
        <v>175</v>
      </c>
      <c r="R80" s="166"/>
    </row>
    <row r="81" spans="1:18" ht="15">
      <c r="A81">
        <v>170</v>
      </c>
      <c r="B81" s="161"/>
      <c r="C81" s="158" t="s">
        <v>113</v>
      </c>
      <c r="D81" s="15" t="s">
        <v>29</v>
      </c>
      <c r="E81" s="17" t="s">
        <v>14</v>
      </c>
      <c r="F81" s="19" t="s">
        <v>21</v>
      </c>
      <c r="G81" s="16">
        <v>18</v>
      </c>
      <c r="H81" s="19" t="s">
        <v>16</v>
      </c>
      <c r="I81" s="64">
        <v>1</v>
      </c>
      <c r="J81" s="16">
        <v>1</v>
      </c>
      <c r="K81" s="16">
        <v>1</v>
      </c>
      <c r="L81" s="16">
        <v>1</v>
      </c>
      <c r="M81" s="16">
        <v>1</v>
      </c>
      <c r="N81" s="93">
        <v>1</v>
      </c>
      <c r="O81" s="93">
        <v>642</v>
      </c>
      <c r="P81" s="93">
        <v>136</v>
      </c>
      <c r="Q81" s="92" t="s">
        <v>175</v>
      </c>
      <c r="R81" s="166"/>
    </row>
    <row r="82" spans="1:18" ht="15">
      <c r="A82">
        <v>171</v>
      </c>
      <c r="B82" s="161"/>
      <c r="C82" s="158" t="s">
        <v>134</v>
      </c>
      <c r="D82" s="15" t="s">
        <v>35</v>
      </c>
      <c r="E82" s="17" t="s">
        <v>14</v>
      </c>
      <c r="F82" s="16" t="s">
        <v>21</v>
      </c>
      <c r="G82" s="16">
        <v>18</v>
      </c>
      <c r="H82" s="19" t="s">
        <v>19</v>
      </c>
      <c r="I82" s="64">
        <v>1</v>
      </c>
      <c r="J82" s="16">
        <v>1</v>
      </c>
      <c r="K82" s="16">
        <v>1</v>
      </c>
      <c r="L82" s="16">
        <v>1</v>
      </c>
      <c r="M82" s="16">
        <v>1</v>
      </c>
      <c r="N82" s="93">
        <v>1</v>
      </c>
      <c r="O82" s="93">
        <v>642</v>
      </c>
      <c r="P82" s="93">
        <v>136</v>
      </c>
      <c r="Q82" s="92" t="s">
        <v>175</v>
      </c>
      <c r="R82" s="166"/>
    </row>
    <row r="83" spans="1:17" ht="15">
      <c r="A83">
        <v>172</v>
      </c>
      <c r="B83" s="153"/>
      <c r="C83" s="150" t="s">
        <v>50</v>
      </c>
      <c r="D83" s="3" t="s">
        <v>51</v>
      </c>
      <c r="E83" s="6" t="s">
        <v>14</v>
      </c>
      <c r="F83" s="2" t="s">
        <v>52</v>
      </c>
      <c r="G83" s="2">
        <v>14</v>
      </c>
      <c r="H83" s="6" t="s">
        <v>16</v>
      </c>
      <c r="I83" s="37">
        <v>1</v>
      </c>
      <c r="J83" s="2">
        <v>1</v>
      </c>
      <c r="K83" s="2">
        <v>1</v>
      </c>
      <c r="L83" s="2">
        <v>1</v>
      </c>
      <c r="M83" s="2">
        <v>1</v>
      </c>
      <c r="N83" s="39">
        <v>1</v>
      </c>
      <c r="O83" s="93">
        <v>927</v>
      </c>
      <c r="P83" s="93">
        <v>221</v>
      </c>
      <c r="Q83" s="92" t="s">
        <v>175</v>
      </c>
    </row>
    <row r="84" spans="2:18" ht="15.75">
      <c r="B84" s="161"/>
      <c r="C84" s="158"/>
      <c r="D84" s="14"/>
      <c r="E84" s="16"/>
      <c r="F84" s="16"/>
      <c r="G84" s="16"/>
      <c r="H84" s="16"/>
      <c r="I84" s="66">
        <f aca="true" t="shared" si="6" ref="I84:N84">SUM(I79:I83)</f>
        <v>6</v>
      </c>
      <c r="J84" s="66">
        <f t="shared" si="6"/>
        <v>6</v>
      </c>
      <c r="K84" s="66">
        <f t="shared" si="6"/>
        <v>6</v>
      </c>
      <c r="L84" s="66">
        <f t="shared" si="6"/>
        <v>6</v>
      </c>
      <c r="M84" s="66">
        <f t="shared" si="6"/>
        <v>6</v>
      </c>
      <c r="N84" s="102">
        <f t="shared" si="6"/>
        <v>6</v>
      </c>
      <c r="O84" s="97"/>
      <c r="P84" s="97"/>
      <c r="Q84" s="97"/>
      <c r="R84" s="166"/>
    </row>
    <row r="85" spans="2:18" ht="15">
      <c r="B85" s="161"/>
      <c r="C85" s="160"/>
      <c r="D85" s="15"/>
      <c r="E85" s="17"/>
      <c r="F85" s="15"/>
      <c r="G85" s="15"/>
      <c r="H85" s="17"/>
      <c r="I85" s="68"/>
      <c r="J85" s="15"/>
      <c r="K85" s="15"/>
      <c r="L85" s="15"/>
      <c r="M85" s="15"/>
      <c r="N85" s="98"/>
      <c r="O85" s="98"/>
      <c r="P85" s="98"/>
      <c r="Q85" s="98"/>
      <c r="R85" s="166"/>
    </row>
    <row r="86" spans="1:18" ht="15">
      <c r="A86">
        <v>173</v>
      </c>
      <c r="B86" s="157" t="s">
        <v>135</v>
      </c>
      <c r="C86" s="158" t="s">
        <v>133</v>
      </c>
      <c r="D86" s="15" t="s">
        <v>17</v>
      </c>
      <c r="E86" s="17" t="s">
        <v>14</v>
      </c>
      <c r="F86" s="16" t="s">
        <v>16</v>
      </c>
      <c r="G86" s="16">
        <v>20</v>
      </c>
      <c r="H86" s="19" t="s">
        <v>16</v>
      </c>
      <c r="I86" s="64">
        <v>1</v>
      </c>
      <c r="J86" s="16">
        <v>1</v>
      </c>
      <c r="K86" s="16">
        <v>1</v>
      </c>
      <c r="L86" s="16">
        <v>1</v>
      </c>
      <c r="M86" s="16">
        <v>1</v>
      </c>
      <c r="N86" s="93">
        <v>1</v>
      </c>
      <c r="O86" s="93">
        <v>767</v>
      </c>
      <c r="P86" s="93">
        <v>136</v>
      </c>
      <c r="Q86" s="92" t="s">
        <v>175</v>
      </c>
      <c r="R86" s="166"/>
    </row>
    <row r="87" spans="1:18" ht="15">
      <c r="A87">
        <v>174</v>
      </c>
      <c r="B87" s="161"/>
      <c r="C87" s="160"/>
      <c r="D87" t="s">
        <v>20</v>
      </c>
      <c r="E87" s="7" t="s">
        <v>14</v>
      </c>
      <c r="F87" s="6" t="s">
        <v>21</v>
      </c>
      <c r="G87" s="6" t="s">
        <v>136</v>
      </c>
      <c r="H87" s="19" t="s">
        <v>16</v>
      </c>
      <c r="I87" s="64">
        <v>2</v>
      </c>
      <c r="J87" s="16">
        <v>2</v>
      </c>
      <c r="K87" s="16">
        <v>2</v>
      </c>
      <c r="L87" s="16">
        <v>2</v>
      </c>
      <c r="M87" s="16">
        <v>2</v>
      </c>
      <c r="N87" s="93">
        <v>2</v>
      </c>
      <c r="O87" s="39">
        <v>542</v>
      </c>
      <c r="P87" s="39">
        <v>136</v>
      </c>
      <c r="Q87" s="92" t="s">
        <v>175</v>
      </c>
      <c r="R87" s="166"/>
    </row>
    <row r="88" spans="1:18" ht="15">
      <c r="A88">
        <v>175</v>
      </c>
      <c r="B88" s="161"/>
      <c r="C88" s="158" t="s">
        <v>134</v>
      </c>
      <c r="D88" s="15" t="s">
        <v>35</v>
      </c>
      <c r="E88" s="17" t="s">
        <v>14</v>
      </c>
      <c r="F88" s="16" t="s">
        <v>21</v>
      </c>
      <c r="G88" s="16">
        <v>18</v>
      </c>
      <c r="H88" s="19" t="s">
        <v>19</v>
      </c>
      <c r="I88" s="64">
        <v>1</v>
      </c>
      <c r="J88" s="16">
        <v>1</v>
      </c>
      <c r="K88" s="16">
        <v>1</v>
      </c>
      <c r="L88" s="16">
        <v>1</v>
      </c>
      <c r="M88" s="16">
        <v>1</v>
      </c>
      <c r="N88" s="93">
        <v>1</v>
      </c>
      <c r="O88" s="93">
        <v>642</v>
      </c>
      <c r="P88" s="93">
        <v>136</v>
      </c>
      <c r="Q88" s="92" t="s">
        <v>175</v>
      </c>
      <c r="R88" s="166"/>
    </row>
    <row r="89" spans="1:18" ht="15">
      <c r="A89">
        <v>176</v>
      </c>
      <c r="B89" s="161"/>
      <c r="C89" s="158" t="s">
        <v>50</v>
      </c>
      <c r="D89" s="14" t="s">
        <v>51</v>
      </c>
      <c r="E89" s="19" t="s">
        <v>14</v>
      </c>
      <c r="F89" s="16" t="s">
        <v>52</v>
      </c>
      <c r="G89" s="16">
        <v>14</v>
      </c>
      <c r="H89" s="19" t="s">
        <v>16</v>
      </c>
      <c r="I89" s="64">
        <v>1</v>
      </c>
      <c r="J89" s="16">
        <v>1</v>
      </c>
      <c r="K89" s="16">
        <v>1</v>
      </c>
      <c r="L89" s="16">
        <v>1</v>
      </c>
      <c r="M89" s="16">
        <v>1</v>
      </c>
      <c r="N89" s="93">
        <v>1</v>
      </c>
      <c r="O89" s="93">
        <v>927</v>
      </c>
      <c r="P89" s="93">
        <v>221</v>
      </c>
      <c r="Q89" s="92" t="s">
        <v>175</v>
      </c>
      <c r="R89" s="166"/>
    </row>
    <row r="90" spans="2:18" ht="15.75">
      <c r="B90" s="161"/>
      <c r="C90" s="160"/>
      <c r="D90" s="15"/>
      <c r="E90" s="17"/>
      <c r="F90" s="15"/>
      <c r="G90" s="15"/>
      <c r="H90" s="17"/>
      <c r="I90" s="72">
        <f aca="true" t="shared" si="7" ref="I90:N90">SUM(I86:I89)</f>
        <v>5</v>
      </c>
      <c r="J90" s="72">
        <f t="shared" si="7"/>
        <v>5</v>
      </c>
      <c r="K90" s="72">
        <f t="shared" si="7"/>
        <v>5</v>
      </c>
      <c r="L90" s="72">
        <f t="shared" si="7"/>
        <v>5</v>
      </c>
      <c r="M90" s="72">
        <f t="shared" si="7"/>
        <v>5</v>
      </c>
      <c r="N90" s="119">
        <f t="shared" si="7"/>
        <v>5</v>
      </c>
      <c r="O90" s="59"/>
      <c r="P90" s="59"/>
      <c r="Q90" s="59"/>
      <c r="R90" s="166"/>
    </row>
    <row r="91" spans="2:18" ht="15">
      <c r="B91" s="161"/>
      <c r="C91" s="160"/>
      <c r="D91" s="15"/>
      <c r="E91" s="17"/>
      <c r="F91" s="15"/>
      <c r="G91" s="15"/>
      <c r="H91" s="17"/>
      <c r="I91" s="68"/>
      <c r="J91" s="15"/>
      <c r="K91" s="15"/>
      <c r="L91" s="15"/>
      <c r="M91" s="15"/>
      <c r="N91" s="98"/>
      <c r="O91" s="98"/>
      <c r="P91" s="98"/>
      <c r="Q91" s="98"/>
      <c r="R91" s="166"/>
    </row>
    <row r="92" spans="1:18" ht="15">
      <c r="A92">
        <v>177</v>
      </c>
      <c r="B92" s="161" t="s">
        <v>105</v>
      </c>
      <c r="C92" s="158" t="s">
        <v>108</v>
      </c>
      <c r="D92" s="15" t="s">
        <v>119</v>
      </c>
      <c r="E92" s="17" t="s">
        <v>14</v>
      </c>
      <c r="F92" s="16" t="s">
        <v>15</v>
      </c>
      <c r="G92" s="16">
        <v>24</v>
      </c>
      <c r="H92" s="19" t="s">
        <v>16</v>
      </c>
      <c r="I92" s="70">
        <v>0</v>
      </c>
      <c r="J92" s="17">
        <v>0</v>
      </c>
      <c r="K92" s="17">
        <v>0</v>
      </c>
      <c r="L92" s="17">
        <v>0</v>
      </c>
      <c r="M92" s="17">
        <v>1</v>
      </c>
      <c r="N92" s="104">
        <v>1</v>
      </c>
      <c r="O92" s="104">
        <v>1181</v>
      </c>
      <c r="P92" s="104">
        <v>334</v>
      </c>
      <c r="Q92" s="104" t="s">
        <v>177</v>
      </c>
      <c r="R92" s="166">
        <v>6</v>
      </c>
    </row>
    <row r="93" spans="1:18" ht="15">
      <c r="A93">
        <v>178</v>
      </c>
      <c r="B93" s="161"/>
      <c r="C93" s="160"/>
      <c r="D93" s="15" t="s">
        <v>17</v>
      </c>
      <c r="E93" s="17" t="s">
        <v>14</v>
      </c>
      <c r="F93" s="17" t="s">
        <v>16</v>
      </c>
      <c r="G93" s="17">
        <v>20</v>
      </c>
      <c r="H93" s="17" t="s">
        <v>16</v>
      </c>
      <c r="I93" s="70">
        <v>2</v>
      </c>
      <c r="J93" s="17">
        <v>2</v>
      </c>
      <c r="K93" s="17">
        <v>2</v>
      </c>
      <c r="L93" s="17">
        <v>2</v>
      </c>
      <c r="M93" s="17">
        <v>2</v>
      </c>
      <c r="N93" s="104">
        <v>2</v>
      </c>
      <c r="O93" s="93">
        <v>767</v>
      </c>
      <c r="P93" s="93">
        <v>136</v>
      </c>
      <c r="Q93" s="104" t="s">
        <v>177</v>
      </c>
      <c r="R93" s="166"/>
    </row>
    <row r="94" spans="1:18" ht="15">
      <c r="A94">
        <v>179</v>
      </c>
      <c r="B94" s="161"/>
      <c r="C94" s="160"/>
      <c r="D94" t="s">
        <v>20</v>
      </c>
      <c r="E94" s="7" t="s">
        <v>14</v>
      </c>
      <c r="F94" s="6" t="s">
        <v>21</v>
      </c>
      <c r="G94" s="6" t="s">
        <v>136</v>
      </c>
      <c r="H94" s="19" t="s">
        <v>16</v>
      </c>
      <c r="I94" s="64">
        <v>5</v>
      </c>
      <c r="J94" s="16">
        <v>5</v>
      </c>
      <c r="K94" s="16">
        <v>5</v>
      </c>
      <c r="L94" s="16">
        <v>5</v>
      </c>
      <c r="M94" s="16">
        <v>4</v>
      </c>
      <c r="N94" s="93">
        <v>4</v>
      </c>
      <c r="O94" s="39">
        <v>542</v>
      </c>
      <c r="P94" s="39">
        <v>136</v>
      </c>
      <c r="Q94" s="104" t="s">
        <v>177</v>
      </c>
      <c r="R94" s="166"/>
    </row>
    <row r="95" spans="1:18" ht="15">
      <c r="A95">
        <v>180</v>
      </c>
      <c r="B95" s="161"/>
      <c r="C95" s="158" t="s">
        <v>113</v>
      </c>
      <c r="D95" s="15" t="s">
        <v>29</v>
      </c>
      <c r="E95" s="17" t="s">
        <v>14</v>
      </c>
      <c r="F95" s="16" t="s">
        <v>21</v>
      </c>
      <c r="G95" s="16">
        <v>18</v>
      </c>
      <c r="H95" s="19" t="s">
        <v>16</v>
      </c>
      <c r="I95" s="64">
        <v>1</v>
      </c>
      <c r="J95" s="16">
        <v>1</v>
      </c>
      <c r="K95" s="16">
        <v>1</v>
      </c>
      <c r="L95" s="16">
        <v>1</v>
      </c>
      <c r="M95" s="16">
        <v>1</v>
      </c>
      <c r="N95" s="93">
        <v>1</v>
      </c>
      <c r="O95" s="93">
        <v>642</v>
      </c>
      <c r="P95" s="93">
        <v>136</v>
      </c>
      <c r="Q95" s="104" t="s">
        <v>177</v>
      </c>
      <c r="R95" s="166"/>
    </row>
    <row r="96" spans="1:18" ht="15">
      <c r="A96">
        <v>181</v>
      </c>
      <c r="B96" s="161"/>
      <c r="C96" s="158" t="s">
        <v>134</v>
      </c>
      <c r="D96" s="15" t="s">
        <v>35</v>
      </c>
      <c r="E96" s="17" t="s">
        <v>14</v>
      </c>
      <c r="F96" s="16" t="s">
        <v>21</v>
      </c>
      <c r="G96" s="16">
        <v>18</v>
      </c>
      <c r="H96" s="19" t="s">
        <v>19</v>
      </c>
      <c r="I96" s="64">
        <v>1</v>
      </c>
      <c r="J96" s="16">
        <v>1</v>
      </c>
      <c r="K96" s="16">
        <v>1</v>
      </c>
      <c r="L96" s="16">
        <v>1</v>
      </c>
      <c r="M96" s="16">
        <v>1</v>
      </c>
      <c r="N96" s="93">
        <v>1</v>
      </c>
      <c r="O96" s="93">
        <v>642</v>
      </c>
      <c r="P96" s="93">
        <v>136</v>
      </c>
      <c r="Q96" s="104" t="s">
        <v>177</v>
      </c>
      <c r="R96" s="166"/>
    </row>
    <row r="97" spans="2:17" ht="15.75">
      <c r="B97" s="153"/>
      <c r="C97" s="150"/>
      <c r="I97" s="50">
        <f aca="true" t="shared" si="8" ref="I97:N97">SUM(I92:I96)</f>
        <v>9</v>
      </c>
      <c r="J97" s="50">
        <f t="shared" si="8"/>
        <v>9</v>
      </c>
      <c r="K97" s="50">
        <f t="shared" si="8"/>
        <v>9</v>
      </c>
      <c r="L97" s="50">
        <f t="shared" si="8"/>
        <v>9</v>
      </c>
      <c r="M97" s="50">
        <f t="shared" si="8"/>
        <v>9</v>
      </c>
      <c r="N97" s="127">
        <f t="shared" si="8"/>
        <v>9</v>
      </c>
      <c r="O97" s="95"/>
      <c r="P97" s="95"/>
      <c r="Q97" s="95"/>
    </row>
    <row r="98" spans="2:18" ht="15.75">
      <c r="B98" s="161"/>
      <c r="C98" s="158"/>
      <c r="D98" s="15"/>
      <c r="E98" s="17"/>
      <c r="F98" s="15"/>
      <c r="G98" s="15"/>
      <c r="H98" s="17"/>
      <c r="I98" s="72"/>
      <c r="J98" s="21"/>
      <c r="K98" s="21"/>
      <c r="L98" s="21"/>
      <c r="M98" s="21"/>
      <c r="N98" s="59"/>
      <c r="O98" s="59"/>
      <c r="P98" s="59"/>
      <c r="Q98" s="59"/>
      <c r="R98" s="166"/>
    </row>
    <row r="99" ht="15">
      <c r="B99" s="153"/>
    </row>
    <row r="100" spans="2:18" ht="15.75">
      <c r="B100" s="161"/>
      <c r="C100" s="158" t="s">
        <v>180</v>
      </c>
      <c r="D100" s="15"/>
      <c r="E100" s="17"/>
      <c r="F100" s="15"/>
      <c r="G100" s="12"/>
      <c r="H100" s="17"/>
      <c r="I100" s="67" t="e">
        <f>I13+I24+I31+I33+I54+I62+I69+I77+I84+I90+I97</f>
        <v>#REF!</v>
      </c>
      <c r="J100" s="67" t="e">
        <f>J13+J24+J31+J33+J54+J62+J69+J77+J84+J90+J97</f>
        <v>#REF!</v>
      </c>
      <c r="K100" s="67" t="e">
        <f>K13+K24+K31+K33+K54+K62+K69+K77+K84+K90+K97</f>
        <v>#REF!</v>
      </c>
      <c r="L100" s="67" t="e">
        <f>L13+L47+L54+L62+L69+L77+L84+L90+L97</f>
        <v>#REF!</v>
      </c>
      <c r="M100" s="67" t="e">
        <f>M13+M47+M54+M62+M69+M77+M84+M90+M97</f>
        <v>#REF!</v>
      </c>
      <c r="N100" s="94">
        <v>356</v>
      </c>
      <c r="O100" s="117"/>
      <c r="P100" s="117"/>
      <c r="Q100" s="117"/>
      <c r="R100" s="166"/>
    </row>
    <row r="102" spans="1:19" ht="15">
      <c r="A102" s="133"/>
      <c r="B102" s="137" t="s">
        <v>164</v>
      </c>
      <c r="H102"/>
      <c r="J102" s="9"/>
      <c r="K102" s="9"/>
      <c r="L102" s="9"/>
      <c r="M102" s="9"/>
      <c r="N102" s="98"/>
      <c r="O102" s="98"/>
      <c r="P102" s="98"/>
      <c r="Q102" s="98"/>
      <c r="R102" s="168"/>
      <c r="S102" s="130"/>
    </row>
    <row r="103" spans="1:19" ht="15">
      <c r="A103" s="133"/>
      <c r="H103"/>
      <c r="J103" s="9"/>
      <c r="K103" s="9"/>
      <c r="L103" s="9"/>
      <c r="M103" s="9"/>
      <c r="N103" s="98"/>
      <c r="O103" s="98"/>
      <c r="P103" s="98"/>
      <c r="Q103" s="98"/>
      <c r="R103" s="168"/>
      <c r="S103" s="130"/>
    </row>
    <row r="104" spans="1:19" ht="15">
      <c r="A104" s="133"/>
      <c r="B104" s="137" t="s">
        <v>165</v>
      </c>
      <c r="H104"/>
      <c r="J104" s="9"/>
      <c r="K104" s="9"/>
      <c r="L104" s="9"/>
      <c r="M104" s="9"/>
      <c r="N104" s="98"/>
      <c r="O104" s="98"/>
      <c r="P104" s="98"/>
      <c r="Q104" s="98"/>
      <c r="R104" s="168"/>
      <c r="S104" s="130"/>
    </row>
    <row r="105" spans="1:19" ht="15">
      <c r="A105" s="133"/>
      <c r="B105" s="137" t="s">
        <v>172</v>
      </c>
      <c r="H105"/>
      <c r="J105" s="9"/>
      <c r="K105" s="9"/>
      <c r="L105" s="9"/>
      <c r="M105" s="9"/>
      <c r="N105" s="98"/>
      <c r="O105" s="98"/>
      <c r="P105" s="98"/>
      <c r="Q105" s="98"/>
      <c r="R105" s="168"/>
      <c r="S105" s="130"/>
    </row>
    <row r="106" spans="1:19" ht="15">
      <c r="A106" s="133"/>
      <c r="B106" s="137" t="s">
        <v>166</v>
      </c>
      <c r="H106"/>
      <c r="J106" s="9"/>
      <c r="K106" s="9"/>
      <c r="L106" s="9"/>
      <c r="M106" s="9"/>
      <c r="N106" s="98"/>
      <c r="O106" s="98"/>
      <c r="P106" s="98"/>
      <c r="Q106" s="98"/>
      <c r="R106" s="168"/>
      <c r="S106" s="130"/>
    </row>
    <row r="107" spans="1:19" ht="15">
      <c r="A107" s="133"/>
      <c r="B107" s="137" t="s">
        <v>169</v>
      </c>
      <c r="H107"/>
      <c r="J107" s="9"/>
      <c r="K107" s="9"/>
      <c r="L107" s="9"/>
      <c r="M107" s="9"/>
      <c r="N107" s="98"/>
      <c r="O107" s="98"/>
      <c r="P107" s="98"/>
      <c r="Q107" s="98"/>
      <c r="R107" s="168"/>
      <c r="S107" s="130"/>
    </row>
    <row r="108" spans="1:19" ht="15">
      <c r="A108" s="133"/>
      <c r="B108" s="137" t="s">
        <v>167</v>
      </c>
      <c r="H108"/>
      <c r="J108" s="9"/>
      <c r="K108" s="9"/>
      <c r="L108" s="9"/>
      <c r="M108" s="9"/>
      <c r="N108" s="98"/>
      <c r="O108" s="98"/>
      <c r="P108" s="98"/>
      <c r="Q108" s="98"/>
      <c r="R108" s="168"/>
      <c r="S108" s="130"/>
    </row>
    <row r="109" spans="1:19" ht="15">
      <c r="A109" s="133"/>
      <c r="B109" s="137" t="s">
        <v>168</v>
      </c>
      <c r="H109"/>
      <c r="J109" s="9"/>
      <c r="K109" s="9"/>
      <c r="L109" s="9"/>
      <c r="M109" s="9"/>
      <c r="N109" s="98"/>
      <c r="O109" s="98"/>
      <c r="P109" s="98"/>
      <c r="Q109" s="98"/>
      <c r="R109" s="168"/>
      <c r="S109" s="130"/>
    </row>
    <row r="110" spans="1:19" ht="15">
      <c r="A110" s="133"/>
      <c r="B110" s="137" t="s">
        <v>170</v>
      </c>
      <c r="H110"/>
      <c r="J110" s="9"/>
      <c r="K110" s="9"/>
      <c r="L110" s="9"/>
      <c r="M110" s="9"/>
      <c r="N110" s="98"/>
      <c r="O110" s="98"/>
      <c r="P110" s="98"/>
      <c r="Q110" s="98"/>
      <c r="R110" s="168"/>
      <c r="S110" s="130"/>
    </row>
    <row r="111" spans="1:19" ht="15">
      <c r="A111" s="133"/>
      <c r="B111" s="137" t="s">
        <v>171</v>
      </c>
      <c r="H111"/>
      <c r="J111" s="9"/>
      <c r="K111" s="9"/>
      <c r="L111" s="9"/>
      <c r="M111" s="9"/>
      <c r="N111" s="98"/>
      <c r="O111" s="98"/>
      <c r="P111" s="98"/>
      <c r="Q111" s="98"/>
      <c r="R111" s="168"/>
      <c r="S111" s="130"/>
    </row>
    <row r="112" ht="15">
      <c r="B112" s="137" t="s">
        <v>181</v>
      </c>
    </row>
    <row r="114" ht="15">
      <c r="B114" s="137" t="s">
        <v>182</v>
      </c>
    </row>
    <row r="115" ht="15">
      <c r="B115" s="137" t="s">
        <v>183</v>
      </c>
    </row>
    <row r="116" ht="15">
      <c r="B116" s="137" t="s">
        <v>184</v>
      </c>
    </row>
    <row r="117" ht="15">
      <c r="B117" s="137" t="s">
        <v>185</v>
      </c>
    </row>
    <row r="118" ht="15">
      <c r="B118" s="137" t="s">
        <v>186</v>
      </c>
    </row>
  </sheetData>
  <printOptions/>
  <pageMargins left="0.46" right="0.26" top="0.7875" bottom="0.6277777777777778" header="0.2" footer="0"/>
  <pageSetup fitToHeight="4" fitToWidth="1" horizontalDpi="600" verticalDpi="600" orientation="portrait" paperSize="9" scale="61" r:id="rId1"/>
  <headerFooter alignWithMargins="0">
    <oddHeader>&amp;L&amp;A&amp;CPROPUESTA DE RPT UNIVERSIDAD DE CADIZ&amp;R&amp;D</oddHeader>
    <oddFooter>&amp;C&amp;F&amp;R&amp;P</oddFooter>
  </headerFooter>
  <rowBreaks count="1" manualBreakCount="1">
    <brk id="12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mangel</cp:lastModifiedBy>
  <cp:lastPrinted>2000-11-21T18:17:52Z</cp:lastPrinted>
  <dcterms:created xsi:type="dcterms:W3CDTF">1999-09-30T16:46:13Z</dcterms:created>
  <dcterms:modified xsi:type="dcterms:W3CDTF">2000-07-20T17:58:22Z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